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Gimnazija\Desktop\"/>
    </mc:Choice>
  </mc:AlternateContent>
  <xr:revisionPtr revIDLastSave="0" documentId="13_ncr:1_{9C917C75-64DB-4252-9130-3C136E906AE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AŽETAK" sheetId="1" r:id="rId1"/>
    <sheet name=" Račun prihoda i rashoda" sheetId="3" r:id="rId2"/>
    <sheet name="Rashodi i prihodi prema izvoru" sheetId="8" r:id="rId3"/>
    <sheet name="Rashodi prema funkcijskoj k " sheetId="11" r:id="rId4"/>
    <sheet name="Programska klasifikacija" sheetId="7" r:id="rId5"/>
    <sheet name="Sheet3" sheetId="14" r:id="rId6"/>
    <sheet name="Sheet2" sheetId="13" r:id="rId7"/>
    <sheet name="Sheet1" sheetId="12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6" i="8" l="1"/>
  <c r="H16" i="8"/>
  <c r="H58" i="7"/>
  <c r="K60" i="3"/>
  <c r="F12" i="7"/>
  <c r="F56" i="7"/>
  <c r="F44" i="7"/>
  <c r="F76" i="7"/>
  <c r="H46" i="7"/>
  <c r="G25" i="8"/>
  <c r="H25" i="8"/>
  <c r="G13" i="8"/>
  <c r="H13" i="8"/>
  <c r="H7" i="11"/>
  <c r="H8" i="11"/>
  <c r="G7" i="11"/>
  <c r="G8" i="11"/>
  <c r="G6" i="11"/>
  <c r="L46" i="3"/>
  <c r="L60" i="3"/>
  <c r="K46" i="3"/>
  <c r="G27" i="8"/>
  <c r="H27" i="8"/>
  <c r="H12" i="8"/>
  <c r="H15" i="8"/>
  <c r="G12" i="8"/>
  <c r="G15" i="8"/>
  <c r="F19" i="8"/>
  <c r="F21" i="8"/>
  <c r="F26" i="8"/>
  <c r="F23" i="8"/>
  <c r="C19" i="8"/>
  <c r="C21" i="8"/>
  <c r="C23" i="8"/>
  <c r="G26" i="8" l="1"/>
  <c r="D19" i="8"/>
  <c r="D21" i="8"/>
  <c r="D26" i="8"/>
  <c r="H26" i="8" s="1"/>
  <c r="D23" i="8"/>
  <c r="C11" i="8"/>
  <c r="D7" i="8"/>
  <c r="F7" i="8"/>
  <c r="F9" i="8"/>
  <c r="D9" i="8"/>
  <c r="F11" i="8"/>
  <c r="D11" i="8"/>
  <c r="D14" i="8"/>
  <c r="C14" i="8"/>
  <c r="C9" i="8"/>
  <c r="C7" i="8"/>
  <c r="H14" i="8" l="1"/>
  <c r="G14" i="8"/>
  <c r="D6" i="8"/>
  <c r="D18" i="8"/>
  <c r="H18" i="8" s="1"/>
  <c r="H7" i="8"/>
  <c r="H8" i="8"/>
  <c r="H9" i="8"/>
  <c r="H10" i="8"/>
  <c r="H11" i="8"/>
  <c r="H19" i="8"/>
  <c r="H20" i="8"/>
  <c r="H22" i="8"/>
  <c r="H23" i="8"/>
  <c r="H24" i="8"/>
  <c r="G7" i="8"/>
  <c r="G8" i="8"/>
  <c r="G9" i="8"/>
  <c r="G10" i="8"/>
  <c r="G11" i="8"/>
  <c r="G18" i="8"/>
  <c r="G19" i="8"/>
  <c r="G20" i="8"/>
  <c r="G22" i="8"/>
  <c r="G23" i="8"/>
  <c r="G24" i="8"/>
  <c r="H6" i="11"/>
  <c r="G6" i="8" l="1"/>
  <c r="H6" i="8"/>
  <c r="L33" i="3"/>
  <c r="L35" i="3"/>
  <c r="L37" i="3"/>
  <c r="L38" i="3"/>
  <c r="L41" i="3"/>
  <c r="L42" i="3"/>
  <c r="L43" i="3"/>
  <c r="L45" i="3"/>
  <c r="L47" i="3"/>
  <c r="L48" i="3"/>
  <c r="L49" i="3"/>
  <c r="L50" i="3"/>
  <c r="L52" i="3"/>
  <c r="L53" i="3"/>
  <c r="L54" i="3"/>
  <c r="L55" i="3"/>
  <c r="L56" i="3"/>
  <c r="L57" i="3"/>
  <c r="L58" i="3"/>
  <c r="L59" i="3"/>
  <c r="L62" i="3"/>
  <c r="L66" i="3"/>
  <c r="L67" i="3"/>
  <c r="L68" i="3"/>
  <c r="L69" i="3"/>
  <c r="L70" i="3"/>
  <c r="L72" i="3"/>
  <c r="L73" i="3"/>
  <c r="L75" i="3"/>
  <c r="L78" i="3"/>
  <c r="L79" i="3"/>
  <c r="L80" i="3"/>
  <c r="L81" i="3"/>
  <c r="K33" i="3"/>
  <c r="K34" i="3"/>
  <c r="K35" i="3"/>
  <c r="K37" i="3"/>
  <c r="K38" i="3"/>
  <c r="K41" i="3"/>
  <c r="K42" i="3"/>
  <c r="K43" i="3"/>
  <c r="K45" i="3"/>
  <c r="K47" i="3"/>
  <c r="K48" i="3"/>
  <c r="K49" i="3"/>
  <c r="K50" i="3"/>
  <c r="K52" i="3"/>
  <c r="K53" i="3"/>
  <c r="K54" i="3"/>
  <c r="K55" i="3"/>
  <c r="K56" i="3"/>
  <c r="K57" i="3"/>
  <c r="K58" i="3"/>
  <c r="K59" i="3"/>
  <c r="K62" i="3"/>
  <c r="K66" i="3"/>
  <c r="K67" i="3"/>
  <c r="K68" i="3"/>
  <c r="K69" i="3"/>
  <c r="K70" i="3"/>
  <c r="K72" i="3"/>
  <c r="K73" i="3"/>
  <c r="K75" i="3"/>
  <c r="K78" i="3"/>
  <c r="K79" i="3"/>
  <c r="K80" i="3"/>
  <c r="K81" i="3"/>
  <c r="J40" i="3"/>
  <c r="J39" i="3" s="1"/>
  <c r="J74" i="3"/>
  <c r="L74" i="3" s="1"/>
  <c r="H71" i="3"/>
  <c r="I71" i="3"/>
  <c r="J71" i="3"/>
  <c r="L71" i="3" l="1"/>
  <c r="K74" i="3"/>
  <c r="G36" i="3"/>
  <c r="L77" i="3" l="1"/>
  <c r="I76" i="3"/>
  <c r="I63" i="3"/>
  <c r="I51" i="3"/>
  <c r="I44" i="3"/>
  <c r="I40" i="3"/>
  <c r="I36" i="3"/>
  <c r="J36" i="3"/>
  <c r="I34" i="3"/>
  <c r="I32" i="3"/>
  <c r="J32" i="3"/>
  <c r="K77" i="3"/>
  <c r="K63" i="3"/>
  <c r="G32" i="3"/>
  <c r="G71" i="3"/>
  <c r="K71" i="3" s="1"/>
  <c r="K51" i="3"/>
  <c r="K40" i="3"/>
  <c r="G44" i="3"/>
  <c r="K32" i="3" l="1"/>
  <c r="G76" i="3"/>
  <c r="K76" i="3" s="1"/>
  <c r="K36" i="3"/>
  <c r="J31" i="3"/>
  <c r="K44" i="3"/>
  <c r="I39" i="3"/>
  <c r="I30" i="3" s="1"/>
  <c r="I29" i="3" s="1"/>
  <c r="G31" i="3"/>
  <c r="K31" i="3" l="1"/>
  <c r="K39" i="3"/>
  <c r="G30" i="3"/>
  <c r="H76" i="3"/>
  <c r="L76" i="3" s="1"/>
  <c r="L40" i="3"/>
  <c r="H44" i="3"/>
  <c r="L44" i="3" s="1"/>
  <c r="H51" i="3"/>
  <c r="L51" i="3" s="1"/>
  <c r="H63" i="3"/>
  <c r="L63" i="3" s="1"/>
  <c r="H36" i="3"/>
  <c r="L36" i="3" s="1"/>
  <c r="L34" i="3"/>
  <c r="H32" i="3"/>
  <c r="L31" i="3" l="1"/>
  <c r="L32" i="3"/>
  <c r="G29" i="3"/>
  <c r="K30" i="3"/>
  <c r="H39" i="3"/>
  <c r="L13" i="3"/>
  <c r="L14" i="3"/>
  <c r="L16" i="3"/>
  <c r="L18" i="3"/>
  <c r="L20" i="3"/>
  <c r="L22" i="3"/>
  <c r="L24" i="3"/>
  <c r="K13" i="3"/>
  <c r="K14" i="3"/>
  <c r="K16" i="3"/>
  <c r="K18" i="3"/>
  <c r="K20" i="3"/>
  <c r="K22" i="3"/>
  <c r="K24" i="3"/>
  <c r="G23" i="3"/>
  <c r="H23" i="3"/>
  <c r="I23" i="3"/>
  <c r="J23" i="3"/>
  <c r="G21" i="3"/>
  <c r="H21" i="3"/>
  <c r="I21" i="3"/>
  <c r="G19" i="3"/>
  <c r="H19" i="3"/>
  <c r="I19" i="3"/>
  <c r="J19" i="3"/>
  <c r="G15" i="3"/>
  <c r="H15" i="3"/>
  <c r="I15" i="3"/>
  <c r="G17" i="3"/>
  <c r="H17" i="3"/>
  <c r="I17" i="3"/>
  <c r="J17" i="3"/>
  <c r="L39" i="3" l="1"/>
  <c r="L23" i="3"/>
  <c r="L17" i="3"/>
  <c r="K15" i="3"/>
  <c r="L19" i="3"/>
  <c r="K29" i="3"/>
  <c r="K23" i="3"/>
  <c r="L15" i="3"/>
  <c r="K17" i="3"/>
  <c r="K19" i="3"/>
  <c r="H29" i="3" l="1"/>
  <c r="L29" i="3" s="1"/>
  <c r="L30" i="3"/>
  <c r="J21" i="3"/>
  <c r="K21" i="3" l="1"/>
  <c r="L21" i="3"/>
  <c r="K12" i="3"/>
  <c r="L12" i="3"/>
  <c r="I12" i="3"/>
  <c r="K15" i="1"/>
  <c r="K12" i="1"/>
  <c r="L11" i="1"/>
  <c r="L12" i="1"/>
  <c r="L14" i="1"/>
  <c r="L15" i="1"/>
  <c r="L10" i="1"/>
  <c r="K11" i="1"/>
  <c r="K14" i="1"/>
  <c r="I16" i="1"/>
  <c r="H16" i="1"/>
  <c r="I13" i="1"/>
  <c r="L13" i="1"/>
  <c r="I10" i="1"/>
  <c r="G16" i="1" l="1"/>
  <c r="K13" i="1"/>
  <c r="J16" i="1"/>
  <c r="L16" i="1" s="1"/>
  <c r="J10" i="3"/>
  <c r="G10" i="3"/>
  <c r="I11" i="3"/>
  <c r="I10" i="3" s="1"/>
  <c r="H11" i="3"/>
  <c r="H10" i="3" s="1"/>
  <c r="K10" i="1"/>
  <c r="L10" i="3" l="1"/>
  <c r="K10" i="3"/>
  <c r="L11" i="3"/>
  <c r="K16" i="1"/>
  <c r="K11" i="3"/>
  <c r="G21" i="8"/>
  <c r="H21" i="8"/>
</calcChain>
</file>

<file path=xl/sharedStrings.xml><?xml version="1.0" encoding="utf-8"?>
<sst xmlns="http://schemas.openxmlformats.org/spreadsheetml/2006/main" count="271" uniqueCount="147">
  <si>
    <t>PRIHODI UKUPNO</t>
  </si>
  <si>
    <t>RASHODI UKUPNO</t>
  </si>
  <si>
    <t>Prihodi poslovanja</t>
  </si>
  <si>
    <t>Rashodi poslovanja</t>
  </si>
  <si>
    <t>Rashodi za zaposlene</t>
  </si>
  <si>
    <t>Rashodi za nabavu nefinancijske imovine</t>
  </si>
  <si>
    <t>BROJČANA OZNAKA I NAZIV</t>
  </si>
  <si>
    <t>UKUPNI RASHODI</t>
  </si>
  <si>
    <t>II. POSEBNI DIO</t>
  </si>
  <si>
    <t>I. OPĆI DIO</t>
  </si>
  <si>
    <t>Materijalni rashodi</t>
  </si>
  <si>
    <t>INDEKS</t>
  </si>
  <si>
    <t xml:space="preserve">IZVJEŠTAJ O PRIHODIMA I RASHODIMA PREMA EKONOMSKOJ KLASIFIKACIJI </t>
  </si>
  <si>
    <t>6=5/2*100</t>
  </si>
  <si>
    <t>7=5/4*100</t>
  </si>
  <si>
    <t>UKUPNI PRIHODI</t>
  </si>
  <si>
    <t>Pomoći iz inozemstva i od subjekata unutar općeg proračuna</t>
  </si>
  <si>
    <t xml:space="preserve"> Prihodi od prodaje proizvoda i robe te pruženih usluga i prihodi od donacija</t>
  </si>
  <si>
    <t>Plaće (Bruto)</t>
  </si>
  <si>
    <t>Plaće za redovan rad</t>
  </si>
  <si>
    <t>Naknade troškova zaposlenima</t>
  </si>
  <si>
    <t>Službena putovanja</t>
  </si>
  <si>
    <t>31 Vlastiti prihodi</t>
  </si>
  <si>
    <t>3 Vlastiti prihodi</t>
  </si>
  <si>
    <t>11 Opći prihodi i primici</t>
  </si>
  <si>
    <t>1 Opći prihodi i primici</t>
  </si>
  <si>
    <t>UKUPNO RASHODI</t>
  </si>
  <si>
    <t xml:space="preserve">UKUPNO PRIHODI </t>
  </si>
  <si>
    <t>IZVJEŠTAJ O PRIHODIMA I RASHODIMA PREMA IZVORIMA FINANCIRANJA</t>
  </si>
  <si>
    <t>IZVJEŠTAJ O RASHODIMA PREMA FUNKCIJSKOJ KLASIFIKACIJI</t>
  </si>
  <si>
    <t>5=4/3*100</t>
  </si>
  <si>
    <t>TEKUĆI PLAN 2023.*</t>
  </si>
  <si>
    <t>INDEKS**</t>
  </si>
  <si>
    <t>IZVORNI PLAN ILI REBALANS 2023.*</t>
  </si>
  <si>
    <t>6 PRIHODI POSLOVANJA</t>
  </si>
  <si>
    <t>3 RASHODI  POSLOVANJA</t>
  </si>
  <si>
    <t>4 RASHODI ZA NABAVU NEFINANCIJSKE IMOVINE</t>
  </si>
  <si>
    <t>8 PRIMICI OD FINANCIJSKE IMOVINE I ZADUŽIVANJA</t>
  </si>
  <si>
    <t>5 IZDACI ZA FINANCIJSKU IMOVINU I OTPLATE ZAJMOVA</t>
  </si>
  <si>
    <t>7 PRIHODI OD PRODAJE NEFINANCIJSKE IMOVINE</t>
  </si>
  <si>
    <t>RAZLIKA PRIMITAKA I IZDATAKA</t>
  </si>
  <si>
    <t>SAŽETAK  RAČUNA PRIHODA I RASHODA I  RAČUNA FINANCIRANJA</t>
  </si>
  <si>
    <t>SAŽETAK  RAČUNA PRIHODA I RASHODA</t>
  </si>
  <si>
    <t>RAZLIKA - VIŠAK MANJAK</t>
  </si>
  <si>
    <t>SAŽETAK RAČUNA FINANCIRANJA</t>
  </si>
  <si>
    <t>PRENESENI VIŠAK/MANJAK IZ PRETHODNE GODINE</t>
  </si>
  <si>
    <t>PRIJENOS  VIŠKA/MANJKA U SLJEDEĆE RAZDOBLJE</t>
  </si>
  <si>
    <t xml:space="preserve">* Opći i posebni dio polugodišnjeg izvještaja o izvršenju proračuna sadrži samo izvorni plan ako od donošenja proračuna nije bilo izmjena i dopuna niti izvršenih preraspodjela odnosno izvorni plan i tekući plan ako je od donošenja proračuna bilo naknadno izvršenih preraspodjela.  
Opći i posebni dio polugodišnjeg izvještaja o izvršenju proračuna sadrži rebalans ako je od donošenja proračuna bilo izmjena i dopuna, odnosno rebalans i tekući plan ako je od izmjena i dopuna proračuna bilo naknadno izvršenih preraspodjela. </t>
  </si>
  <si>
    <t xml:space="preserve"> RAČUN PRIHODA I RASHODA </t>
  </si>
  <si>
    <t>IZVJEŠTAJ PO PROGRAMSKOJ KLASIFIKACIJI</t>
  </si>
  <si>
    <t>SAŽETAK  RAČUNA PRIHODA I RASHODA I  RAČUNA FINANCIRANJA  može sadržavati i dodatne podatke.</t>
  </si>
  <si>
    <t>Tekuće pomoći proračunskim korisnicima iz proračuna koji im nije nadležan</t>
  </si>
  <si>
    <t>Prihodi od imovine</t>
  </si>
  <si>
    <t>Kamate na oročena sredstva i depozite po viđenju</t>
  </si>
  <si>
    <t>Prihodi od upravnih i administrativnih pristojbi, pristojbi po posebnim propisima i naknada</t>
  </si>
  <si>
    <t>Ostali nespomenuti prihodi</t>
  </si>
  <si>
    <t>Prihodi iz nadležnog proračuna i od HZZO-a na temelju ugovornih obveza</t>
  </si>
  <si>
    <t>Prihodi iz  nadležnog proračuna za financiranje rashoda poslovanja</t>
  </si>
  <si>
    <t xml:space="preserve">Kazne, upravne mjere i ostali prihodi </t>
  </si>
  <si>
    <t>Ostali prihodi</t>
  </si>
  <si>
    <t>Ostali rashodi za zaposlene</t>
  </si>
  <si>
    <t>Doprinosi za obvezno zdravstveno osiguranje</t>
  </si>
  <si>
    <t>Doprinosi na plaće</t>
  </si>
  <si>
    <t>Naknada za prijevoz, za rad na terenu i odvojeni život</t>
  </si>
  <si>
    <t>Stručna usavršavanja zaposlenike</t>
  </si>
  <si>
    <t>Uredski materijal i ostali materijalni rashodi</t>
  </si>
  <si>
    <t>Materijal i sirovine</t>
  </si>
  <si>
    <t>Materijal i dijelovi za tekuće i investicijsko održavanje</t>
  </si>
  <si>
    <t>Sitan inventar i auto gume</t>
  </si>
  <si>
    <t>Službena, radna i zaštitna odjeća i obuća</t>
  </si>
  <si>
    <t>Doprinosi za obvezno osiguranje u slučaju nezaposlenosti</t>
  </si>
  <si>
    <t>Rashodi za materijal i energiju</t>
  </si>
  <si>
    <t>Rashodi za usluge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</si>
  <si>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</si>
  <si>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</si>
  <si>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</si>
  <si>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</si>
  <si>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</si>
  <si>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</si>
  <si>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</si>
  <si>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</si>
  <si>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Ostali nespomenuti rashodi poslovanja</t>
  </si>
  <si>
    <t>Premije osiguranja</t>
  </si>
  <si>
    <t>Članarine i norme</t>
  </si>
  <si>
    <t>Pristojbe i naknade</t>
  </si>
  <si>
    <t>Troškovi sudskih postupaka</t>
  </si>
  <si>
    <t>Financijski rashodi</t>
  </si>
  <si>
    <t>Bankarske usluge i usluge platnog prometa</t>
  </si>
  <si>
    <t>Zatezne kamate</t>
  </si>
  <si>
    <t>Ostali rashodi</t>
  </si>
  <si>
    <t>Tekuće donacije u naravi</t>
  </si>
  <si>
    <t>Rashodi za nabavu proizvedene dugotrajne imovine</t>
  </si>
  <si>
    <t>Uredska oprema i namještaj</t>
  </si>
  <si>
    <t>Oprema za održavanje i zaštitu</t>
  </si>
  <si>
    <t>Uređaji, strojevi i oprema za ostale namjene</t>
  </si>
  <si>
    <t>Knjige</t>
  </si>
  <si>
    <t>09 OBRAZOVANJE</t>
  </si>
  <si>
    <t>092 Srednjoškolsko obrazovanje</t>
  </si>
  <si>
    <t>5 Pomoći</t>
  </si>
  <si>
    <r>
      <t xml:space="preserve">56 </t>
    </r>
    <r>
      <rPr>
        <sz val="10"/>
        <rFont val="Arial"/>
        <family val="2"/>
        <charset val="238"/>
      </rPr>
      <t>Fondovi EU</t>
    </r>
  </si>
  <si>
    <r>
      <t xml:space="preserve">  </t>
    </r>
    <r>
      <rPr>
        <i/>
        <sz val="10"/>
        <rFont val="Arial"/>
        <family val="2"/>
        <charset val="238"/>
      </rPr>
      <t>52 Ostale pomoći i darovnice</t>
    </r>
  </si>
  <si>
    <t>Tekuće pomoći od izvanproračunskih korisnika</t>
  </si>
  <si>
    <t>Prihodi od pruženih usluga</t>
  </si>
  <si>
    <t>Energija</t>
  </si>
  <si>
    <t>Naknade troškova osobama izvan ranog odnosa</t>
  </si>
  <si>
    <t>Reprezentacija</t>
  </si>
  <si>
    <t>GIMNAZIJA ŽUPANJA</t>
  </si>
  <si>
    <t>OPĆI PRIHODI I PRIMICI</t>
  </si>
  <si>
    <t>P1022</t>
  </si>
  <si>
    <t>Program: Srednjoškolsko obrazovanje</t>
  </si>
  <si>
    <t>Redovni program obrazovanja</t>
  </si>
  <si>
    <t>Naknade za prijevoz,za rad na terenu i odvojeni život</t>
  </si>
  <si>
    <t>Stručno usavršavanje zaposlenika</t>
  </si>
  <si>
    <t>Materijal i dijelovi za tekuće i invest.održavanje</t>
  </si>
  <si>
    <t>Službena,radna i zaštitna odjeća i obuća</t>
  </si>
  <si>
    <t>Uluge telefona,pošte i prijevoza</t>
  </si>
  <si>
    <t>Naknade troškova osobama izvan radnog odnosa</t>
  </si>
  <si>
    <t>Postrojenja i oprema</t>
  </si>
  <si>
    <t xml:space="preserve">Uređaji,strojevi i oprema za ostale namjene </t>
  </si>
  <si>
    <t>Knjige,umjetnička djela i ost.izložbene vrijednosti</t>
  </si>
  <si>
    <t>VLASTITI PRIHODI</t>
  </si>
  <si>
    <t>P1023</t>
  </si>
  <si>
    <t>Program: Financiranje školstva izvan županijskog proračuna</t>
  </si>
  <si>
    <t>Aktivnost: Vlastiti prihodi-srednje školstvo</t>
  </si>
  <si>
    <t>P1023   02</t>
  </si>
  <si>
    <t xml:space="preserve">Naknade troškova zaposlenima </t>
  </si>
  <si>
    <t>Ostali financijski rashodi</t>
  </si>
  <si>
    <t>Program: Redovni program odgoja i obrazovanja</t>
  </si>
  <si>
    <t>Plaće ( bruto )</t>
  </si>
  <si>
    <t>POMOĆI</t>
  </si>
  <si>
    <t>Tekuće donacije</t>
  </si>
  <si>
    <t>4 Prihodi za posebne namjene</t>
  </si>
  <si>
    <t>43 Ostali prihodi za posebne namjene</t>
  </si>
  <si>
    <t>PRIHODI ZA POSEBNE NAMJENE</t>
  </si>
  <si>
    <t>Ostali prihodi za posebne namjene</t>
  </si>
  <si>
    <t xml:space="preserve">OSTVARENJE/IZVRŠENJE 
2022. </t>
  </si>
  <si>
    <t xml:space="preserve">OSTVARENJE/IZVRŠENJE 
2023. </t>
  </si>
  <si>
    <t xml:space="preserve">IZVRŠENJE 
2022. </t>
  </si>
  <si>
    <t xml:space="preserve">IZVRŠENJE 
2023. </t>
  </si>
  <si>
    <t xml:space="preserve"> IZVRŠENJE 
2023. </t>
  </si>
  <si>
    <t>Napomena:  Iznosi u stupcu "OSTVARENJE/IZVRŠENJE 2022." preračunavaju se iz kuna u eure prema fiksnom tečaju konverzije (1 EUR=7,53450 kuna) i po pravilima za preračunavanje i zaokruživanje.</t>
  </si>
  <si>
    <t xml:space="preserve">** AKO Opći i Posebni dio polugodišnjeg izvještaja ne sadrži "TEKUĆI PLAN 2023.", "INDEKS"("OSTVARENJE/IZVRŠENJE 2023."/"TEKUĆI PLAN 2023.") iskazuje se kao "OSTVARENJE/IZVRŠENJE 2023."/"IZVORNI PLAN 2023." ODNOSNO "REBALANS 2023." </t>
  </si>
  <si>
    <t>Naknade za rad povjerenstava i slično</t>
  </si>
  <si>
    <t xml:space="preserve">Naknade za rad </t>
  </si>
  <si>
    <t>Knjige u knjižnici</t>
  </si>
  <si>
    <t>Naknade trokova osobama izvan radnog odnosa,</t>
  </si>
  <si>
    <t xml:space="preserve">IZVJEŠTAJ O IZVRŠENJU FINANCIJSKOG PLANA PRORAČUNSKOG KORISNIKA JEDINICE LOKALNE I PODRUČNE (REGIONALNE) SAMOUPRAVE ZA  2023.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</si>
</sst>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indexed="8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b/>
      <sz val="9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sz val="9"/>
      <color theme="1"/>
      <name val="Arial"/>
      <family val="2"/>
    </font>
    <font>
      <sz val="11"/>
      <name val="Calibri Light"/>
      <family val="2"/>
      <charset val="238"/>
      <scheme val="major"/>
    </font>
    <font>
      <b/>
      <i/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0"/>
      <color rgb="FF00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80"/>
      </left>
      <right style="thin">
        <color rgb="FF000080"/>
      </right>
      <top style="thin">
        <color rgb="FFC0C0C0"/>
      </top>
      <bottom style="thin">
        <color rgb="FFC0C0C0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6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" fillId="0" borderId="5" xfId="0" applyFont="1" applyBorder="1" applyAlignment="1">
      <alignment horizontal="center" vertical="center"/>
    </xf>
    <xf numFmtId="0" fontId="11" fillId="2" borderId="3" xfId="0" applyFont="1" applyFill="1" applyBorder="1" applyAlignment="1">
      <alignment horizontal="left" vertical="center" wrapText="1"/>
    </xf>
    <xf numFmtId="0" fontId="9" fillId="2" borderId="3" xfId="0" quotePrefix="1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 wrapText="1"/>
    </xf>
    <xf numFmtId="0" fontId="10" fillId="2" borderId="3" xfId="0" quotePrefix="1" applyFont="1" applyFill="1" applyBorder="1" applyAlignment="1">
      <alignment horizontal="left" vertical="center" wrapText="1"/>
    </xf>
    <xf numFmtId="0" fontId="7" fillId="0" borderId="0" xfId="0" quotePrefix="1" applyFont="1" applyAlignment="1">
      <alignment horizontal="left" wrapText="1"/>
    </xf>
    <xf numFmtId="0" fontId="8" fillId="0" borderId="0" xfId="0" applyFont="1" applyAlignment="1">
      <alignment wrapText="1"/>
    </xf>
    <xf numFmtId="3" fontId="5" fillId="0" borderId="0" xfId="0" applyNumberFormat="1" applyFont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3" fillId="0" borderId="0" xfId="0" applyFont="1"/>
    <xf numFmtId="3" fontId="6" fillId="0" borderId="3" xfId="0" applyNumberFormat="1" applyFont="1" applyBorder="1" applyAlignment="1">
      <alignment horizontal="right"/>
    </xf>
    <xf numFmtId="3" fontId="6" fillId="3" borderId="3" xfId="0" applyNumberFormat="1" applyFont="1" applyFill="1" applyBorder="1" applyAlignment="1">
      <alignment horizontal="right"/>
    </xf>
    <xf numFmtId="0" fontId="13" fillId="0" borderId="5" xfId="0" applyFont="1" applyBorder="1" applyAlignment="1">
      <alignment horizontal="right" vertical="center"/>
    </xf>
    <xf numFmtId="0" fontId="11" fillId="3" borderId="1" xfId="0" applyFont="1" applyFill="1" applyBorder="1" applyAlignment="1">
      <alignment horizontal="left" vertical="center"/>
    </xf>
    <xf numFmtId="0" fontId="11" fillId="2" borderId="3" xfId="0" applyFont="1" applyFill="1" applyBorder="1" applyAlignment="1">
      <alignment vertical="center" wrapText="1"/>
    </xf>
    <xf numFmtId="0" fontId="9" fillId="2" borderId="3" xfId="0" applyFont="1" applyFill="1" applyBorder="1" applyAlignment="1">
      <alignment vertical="center" wrapText="1"/>
    </xf>
    <xf numFmtId="0" fontId="11" fillId="2" borderId="3" xfId="0" quotePrefix="1" applyFont="1" applyFill="1" applyBorder="1" applyAlignment="1">
      <alignment horizontal="left" vertical="center"/>
    </xf>
    <xf numFmtId="0" fontId="6" fillId="0" borderId="3" xfId="0" quotePrefix="1" applyFont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0" borderId="3" xfId="0" quotePrefix="1" applyFont="1" applyBorder="1" applyAlignment="1">
      <alignment horizontal="center" vertical="center" wrapText="1"/>
    </xf>
    <xf numFmtId="0" fontId="15" fillId="0" borderId="0" xfId="0" applyFont="1"/>
    <xf numFmtId="0" fontId="0" fillId="0" borderId="3" xfId="0" applyBorder="1"/>
    <xf numFmtId="0" fontId="9" fillId="2" borderId="3" xfId="0" quotePrefix="1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left" vertical="center" wrapText="1" indent="1"/>
    </xf>
    <xf numFmtId="0" fontId="10" fillId="2" borderId="3" xfId="0" quotePrefix="1" applyFont="1" applyFill="1" applyBorder="1" applyAlignment="1">
      <alignment horizontal="left" vertical="center" wrapText="1" indent="1"/>
    </xf>
    <xf numFmtId="0" fontId="11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center" wrapText="1"/>
    </xf>
    <xf numFmtId="0" fontId="9" fillId="3" borderId="2" xfId="0" applyFont="1" applyFill="1" applyBorder="1" applyAlignment="1">
      <alignment vertical="center"/>
    </xf>
    <xf numFmtId="0" fontId="12" fillId="0" borderId="0" xfId="0" applyFont="1" applyAlignment="1">
      <alignment wrapText="1"/>
    </xf>
    <xf numFmtId="0" fontId="0" fillId="3" borderId="0" xfId="0" applyFill="1"/>
    <xf numFmtId="0" fontId="6" fillId="3" borderId="3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3" fontId="3" fillId="2" borderId="4" xfId="0" applyNumberFormat="1" applyFont="1" applyFill="1" applyBorder="1" applyAlignment="1">
      <alignment horizontal="left" vertical="center"/>
    </xf>
    <xf numFmtId="3" fontId="3" fillId="2" borderId="3" xfId="0" applyNumberFormat="1" applyFont="1" applyFill="1" applyBorder="1" applyAlignment="1">
      <alignment horizontal="left" vertical="center"/>
    </xf>
    <xf numFmtId="0" fontId="19" fillId="0" borderId="3" xfId="0" applyFont="1" applyBorder="1" applyAlignment="1">
      <alignment horizontal="left" vertical="center"/>
    </xf>
    <xf numFmtId="49" fontId="20" fillId="0" borderId="6" xfId="0" applyNumberFormat="1" applyFont="1" applyBorder="1" applyAlignment="1">
      <alignment horizontal="left" vertical="center" wrapText="1"/>
    </xf>
    <xf numFmtId="2" fontId="3" fillId="2" borderId="3" xfId="0" applyNumberFormat="1" applyFont="1" applyFill="1" applyBorder="1" applyAlignment="1">
      <alignment horizontal="right"/>
    </xf>
    <xf numFmtId="2" fontId="0" fillId="0" borderId="3" xfId="0" applyNumberFormat="1" applyBorder="1"/>
    <xf numFmtId="2" fontId="6" fillId="3" borderId="3" xfId="0" applyNumberFormat="1" applyFont="1" applyFill="1" applyBorder="1" applyAlignment="1">
      <alignment horizontal="right"/>
    </xf>
    <xf numFmtId="2" fontId="6" fillId="0" borderId="3" xfId="0" applyNumberFormat="1" applyFont="1" applyBorder="1" applyAlignment="1">
      <alignment horizontal="right"/>
    </xf>
    <xf numFmtId="2" fontId="6" fillId="2" borderId="3" xfId="0" applyNumberFormat="1" applyFont="1" applyFill="1" applyBorder="1" applyAlignment="1">
      <alignment horizontal="right"/>
    </xf>
    <xf numFmtId="2" fontId="1" fillId="0" borderId="3" xfId="0" applyNumberFormat="1" applyFont="1" applyBorder="1"/>
    <xf numFmtId="49" fontId="20" fillId="0" borderId="0" xfId="0" applyNumberFormat="1" applyFont="1" applyAlignment="1">
      <alignment horizontal="left" vertical="center" wrapText="1"/>
    </xf>
    <xf numFmtId="49" fontId="20" fillId="0" borderId="6" xfId="0" applyNumberFormat="1" applyFont="1" applyBorder="1" applyAlignment="1">
      <alignment horizontal="left" vertical="center" wrapText="1" shrinkToFit="1"/>
    </xf>
    <xf numFmtId="0" fontId="9" fillId="2" borderId="0" xfId="0" applyFont="1" applyFill="1" applyAlignment="1">
      <alignment horizontal="left" vertical="center" wrapText="1"/>
    </xf>
    <xf numFmtId="0" fontId="9" fillId="2" borderId="0" xfId="0" quotePrefix="1" applyFont="1" applyFill="1" applyAlignment="1">
      <alignment horizontal="left" vertical="center"/>
    </xf>
    <xf numFmtId="2" fontId="3" fillId="2" borderId="3" xfId="0" applyNumberFormat="1" applyFont="1" applyFill="1" applyBorder="1" applyAlignment="1">
      <alignment horizontal="right" wrapText="1"/>
    </xf>
    <xf numFmtId="2" fontId="3" fillId="2" borderId="0" xfId="0" applyNumberFormat="1" applyFont="1" applyFill="1" applyAlignment="1">
      <alignment horizontal="right"/>
    </xf>
    <xf numFmtId="2" fontId="3" fillId="2" borderId="0" xfId="0" applyNumberFormat="1" applyFont="1" applyFill="1" applyAlignment="1">
      <alignment horizontal="right" wrapText="1"/>
    </xf>
    <xf numFmtId="2" fontId="0" fillId="0" borderId="0" xfId="0" applyNumberFormat="1"/>
    <xf numFmtId="0" fontId="21" fillId="0" borderId="0" xfId="0" applyFont="1"/>
    <xf numFmtId="0" fontId="22" fillId="2" borderId="3" xfId="0" applyFont="1" applyFill="1" applyBorder="1" applyAlignment="1">
      <alignment horizontal="left" vertical="center" wrapText="1" indent="1"/>
    </xf>
    <xf numFmtId="0" fontId="1" fillId="0" borderId="3" xfId="0" applyFont="1" applyBorder="1"/>
    <xf numFmtId="2" fontId="11" fillId="2" borderId="3" xfId="0" applyNumberFormat="1" applyFont="1" applyFill="1" applyBorder="1" applyAlignment="1">
      <alignment horizontal="right"/>
    </xf>
    <xf numFmtId="2" fontId="9" fillId="2" borderId="3" xfId="0" applyNumberFormat="1" applyFont="1" applyFill="1" applyBorder="1" applyAlignment="1">
      <alignment horizontal="right"/>
    </xf>
    <xf numFmtId="0" fontId="23" fillId="0" borderId="3" xfId="0" applyFont="1" applyBorder="1"/>
    <xf numFmtId="0" fontId="10" fillId="4" borderId="3" xfId="0" applyFont="1" applyFill="1" applyBorder="1" applyAlignment="1">
      <alignment horizontal="left" vertical="center" wrapText="1" indent="1"/>
    </xf>
    <xf numFmtId="2" fontId="3" fillId="4" borderId="3" xfId="0" applyNumberFormat="1" applyFont="1" applyFill="1" applyBorder="1" applyAlignment="1">
      <alignment horizontal="right"/>
    </xf>
    <xf numFmtId="2" fontId="3" fillId="4" borderId="3" xfId="0" applyNumberFormat="1" applyFont="1" applyFill="1" applyBorder="1" applyAlignment="1">
      <alignment horizontal="right" wrapText="1"/>
    </xf>
    <xf numFmtId="2" fontId="0" fillId="4" borderId="3" xfId="0" applyNumberFormat="1" applyFill="1" applyBorder="1"/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2" fontId="3" fillId="2" borderId="3" xfId="0" applyNumberFormat="1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24" fillId="0" borderId="3" xfId="0" applyFont="1" applyBorder="1" applyAlignment="1">
      <alignment horizontal="left" vertical="center"/>
    </xf>
    <xf numFmtId="2" fontId="6" fillId="2" borderId="3" xfId="0" applyNumberFormat="1" applyFont="1" applyFill="1" applyBorder="1" applyAlignment="1">
      <alignment horizontal="left" vertical="center"/>
    </xf>
    <xf numFmtId="0" fontId="24" fillId="0" borderId="3" xfId="0" applyFont="1" applyBorder="1" applyAlignment="1">
      <alignment horizontal="left" vertical="center" wrapText="1"/>
    </xf>
    <xf numFmtId="0" fontId="19" fillId="0" borderId="3" xfId="0" applyFont="1" applyBorder="1" applyAlignment="1">
      <alignment horizontal="left" vertical="center" wrapText="1"/>
    </xf>
    <xf numFmtId="3" fontId="6" fillId="2" borderId="4" xfId="0" applyNumberFormat="1" applyFont="1" applyFill="1" applyBorder="1" applyAlignment="1">
      <alignment horizontal="left" vertical="center"/>
    </xf>
    <xf numFmtId="3" fontId="6" fillId="2" borderId="3" xfId="0" applyNumberFormat="1" applyFont="1" applyFill="1" applyBorder="1" applyAlignment="1">
      <alignment horizontal="left" vertical="center"/>
    </xf>
    <xf numFmtId="0" fontId="19" fillId="2" borderId="3" xfId="0" applyFont="1" applyFill="1" applyBorder="1" applyAlignment="1">
      <alignment horizontal="left" vertical="center"/>
    </xf>
    <xf numFmtId="0" fontId="24" fillId="2" borderId="3" xfId="0" applyFont="1" applyFill="1" applyBorder="1" applyAlignment="1">
      <alignment horizontal="left" vertical="center"/>
    </xf>
    <xf numFmtId="0" fontId="0" fillId="2" borderId="0" xfId="0" applyFill="1"/>
    <xf numFmtId="2" fontId="0" fillId="2" borderId="0" xfId="0" applyNumberFormat="1" applyFill="1"/>
    <xf numFmtId="2" fontId="3" fillId="2" borderId="4" xfId="0" applyNumberFormat="1" applyFont="1" applyFill="1" applyBorder="1" applyAlignment="1">
      <alignment horizontal="left" vertical="center"/>
    </xf>
    <xf numFmtId="2" fontId="6" fillId="2" borderId="4" xfId="0" applyNumberFormat="1" applyFont="1" applyFill="1" applyBorder="1" applyAlignment="1">
      <alignment horizontal="left" vertical="center"/>
    </xf>
    <xf numFmtId="0" fontId="3" fillId="2" borderId="0" xfId="0" applyFont="1" applyFill="1" applyAlignment="1">
      <alignment horizontal="left" vertical="center" wrapText="1"/>
    </xf>
    <xf numFmtId="0" fontId="19" fillId="2" borderId="0" xfId="0" applyFont="1" applyFill="1" applyAlignment="1">
      <alignment horizontal="left" vertical="center"/>
    </xf>
    <xf numFmtId="3" fontId="3" fillId="2" borderId="0" xfId="0" applyNumberFormat="1" applyFont="1" applyFill="1" applyAlignment="1">
      <alignment horizontal="left" vertical="center"/>
    </xf>
    <xf numFmtId="2" fontId="3" fillId="2" borderId="0" xfId="0" applyNumberFormat="1" applyFont="1" applyFill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1" fillId="0" borderId="1" xfId="0" quotePrefix="1" applyFont="1" applyBorder="1" applyAlignment="1">
      <alignment horizontal="left" vertical="center" wrapText="1"/>
    </xf>
    <xf numFmtId="0" fontId="9" fillId="0" borderId="2" xfId="0" applyFont="1" applyBorder="1" applyAlignment="1">
      <alignment vertical="center" wrapText="1"/>
    </xf>
    <xf numFmtId="0" fontId="11" fillId="0" borderId="1" xfId="0" quotePrefix="1" applyFont="1" applyBorder="1" applyAlignment="1">
      <alignment horizontal="left" vertical="center"/>
    </xf>
    <xf numFmtId="0" fontId="9" fillId="0" borderId="2" xfId="0" applyFont="1" applyBorder="1" applyAlignment="1">
      <alignment vertical="center"/>
    </xf>
    <xf numFmtId="0" fontId="11" fillId="0" borderId="0" xfId="0" applyFont="1" applyAlignment="1">
      <alignment horizontal="left" vertical="top" wrapText="1"/>
    </xf>
    <xf numFmtId="0" fontId="14" fillId="0" borderId="3" xfId="0" quotePrefix="1" applyFont="1" applyBorder="1" applyAlignment="1">
      <alignment horizontal="center" wrapText="1"/>
    </xf>
    <xf numFmtId="0" fontId="14" fillId="0" borderId="1" xfId="0" quotePrefix="1" applyFont="1" applyBorder="1" applyAlignment="1">
      <alignment horizontal="center" wrapText="1"/>
    </xf>
    <xf numFmtId="0" fontId="11" fillId="3" borderId="1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vertical="center" wrapText="1"/>
    </xf>
    <xf numFmtId="0" fontId="9" fillId="3" borderId="2" xfId="0" applyFont="1" applyFill="1" applyBorder="1" applyAlignment="1">
      <alignment vertical="center"/>
    </xf>
    <xf numFmtId="0" fontId="11" fillId="0" borderId="1" xfId="0" applyFont="1" applyBorder="1" applyAlignment="1">
      <alignment horizontal="left" vertical="center" wrapText="1"/>
    </xf>
    <xf numFmtId="0" fontId="17" fillId="0" borderId="5" xfId="0" applyFont="1" applyBorder="1" applyAlignment="1">
      <alignment horizontal="left" wrapText="1"/>
    </xf>
    <xf numFmtId="0" fontId="6" fillId="0" borderId="1" xfId="0" quotePrefix="1" applyFont="1" applyBorder="1" applyAlignment="1">
      <alignment horizontal="center" wrapText="1"/>
    </xf>
    <xf numFmtId="0" fontId="6" fillId="0" borderId="2" xfId="0" quotePrefix="1" applyFont="1" applyBorder="1" applyAlignment="1">
      <alignment horizontal="center" wrapText="1"/>
    </xf>
    <xf numFmtId="0" fontId="6" fillId="0" borderId="4" xfId="0" quotePrefix="1" applyFont="1" applyBorder="1" applyAlignment="1">
      <alignment horizontal="center" wrapText="1"/>
    </xf>
    <xf numFmtId="0" fontId="1" fillId="0" borderId="0" xfId="0" applyFont="1" applyAlignment="1">
      <alignment horizontal="left" vertical="top" wrapText="1"/>
    </xf>
    <xf numFmtId="0" fontId="11" fillId="3" borderId="1" xfId="0" quotePrefix="1" applyFont="1" applyFill="1" applyBorder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7" fillId="0" borderId="0" xfId="0" quotePrefix="1" applyFont="1" applyAlignment="1">
      <alignment horizontal="left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12" fillId="0" borderId="0" xfId="0" applyFont="1" applyAlignment="1">
      <alignment wrapText="1"/>
    </xf>
    <xf numFmtId="0" fontId="18" fillId="0" borderId="0" xfId="0" applyFont="1" applyAlignment="1">
      <alignment horizontal="center"/>
    </xf>
    <xf numFmtId="0" fontId="14" fillId="3" borderId="1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Q35"/>
  <sheetViews>
    <sheetView tabSelected="1" workbookViewId="0">
      <selection activeCell="B1" sqref="B1:L1"/>
    </sheetView>
  </sheetViews>
  <sheetFormatPr defaultRowHeight="14.4" x14ac:dyDescent="0.3"/>
  <cols>
    <col min="6" max="10" width="25.33203125" customWidth="1"/>
    <col min="11" max="12" width="15.6640625" customWidth="1"/>
  </cols>
  <sheetData>
    <row r="1" spans="2:12" ht="42" customHeight="1" x14ac:dyDescent="0.3">
      <c r="B1" s="90" t="s">
        <v>146</v>
      </c>
      <c r="C1" s="90"/>
      <c r="D1" s="90"/>
      <c r="E1" s="90"/>
      <c r="F1" s="90"/>
      <c r="G1" s="90"/>
      <c r="H1" s="90"/>
      <c r="I1" s="90"/>
      <c r="J1" s="90"/>
      <c r="K1" s="90"/>
      <c r="L1" s="90"/>
    </row>
    <row r="2" spans="2:12" ht="18" customHeight="1" x14ac:dyDescent="0.3">
      <c r="B2" s="2"/>
      <c r="C2" s="2"/>
      <c r="D2" s="2"/>
      <c r="E2" s="2"/>
      <c r="F2" s="2"/>
      <c r="G2" s="2"/>
      <c r="H2" s="2"/>
      <c r="I2" s="2"/>
      <c r="J2" s="2"/>
      <c r="K2" s="2"/>
    </row>
    <row r="3" spans="2:12" ht="15.75" customHeight="1" x14ac:dyDescent="0.3">
      <c r="B3" s="90" t="s">
        <v>9</v>
      </c>
      <c r="C3" s="90"/>
      <c r="D3" s="90"/>
      <c r="E3" s="90"/>
      <c r="F3" s="90"/>
      <c r="G3" s="90"/>
      <c r="H3" s="90"/>
      <c r="I3" s="90"/>
      <c r="J3" s="90"/>
      <c r="K3" s="90"/>
      <c r="L3" s="90"/>
    </row>
    <row r="4" spans="2:12" ht="36" customHeight="1" x14ac:dyDescent="0.3">
      <c r="B4" s="109"/>
      <c r="C4" s="109"/>
      <c r="D4" s="109"/>
      <c r="E4" s="2"/>
      <c r="F4" s="2"/>
      <c r="G4" s="2"/>
      <c r="H4" s="2"/>
      <c r="I4" s="2"/>
      <c r="J4" s="3"/>
      <c r="K4" s="3"/>
    </row>
    <row r="5" spans="2:12" ht="18" customHeight="1" x14ac:dyDescent="0.3">
      <c r="B5" s="90" t="s">
        <v>41</v>
      </c>
      <c r="C5" s="90"/>
      <c r="D5" s="90"/>
      <c r="E5" s="90"/>
      <c r="F5" s="90"/>
      <c r="G5" s="90"/>
      <c r="H5" s="90"/>
      <c r="I5" s="90"/>
      <c r="J5" s="90"/>
      <c r="K5" s="90"/>
      <c r="L5" s="90"/>
    </row>
    <row r="6" spans="2:12" ht="18" customHeight="1" x14ac:dyDescent="0.3">
      <c r="B6" s="32"/>
      <c r="C6" s="34"/>
      <c r="D6" s="34"/>
      <c r="E6" s="34"/>
      <c r="F6" s="34"/>
      <c r="G6" s="34"/>
      <c r="H6" s="34"/>
      <c r="I6" s="34"/>
      <c r="J6" s="34"/>
      <c r="K6" s="34"/>
    </row>
    <row r="7" spans="2:12" x14ac:dyDescent="0.3">
      <c r="B7" s="103" t="s">
        <v>42</v>
      </c>
      <c r="C7" s="103"/>
      <c r="D7" s="103"/>
      <c r="E7" s="103"/>
      <c r="F7" s="103"/>
      <c r="G7" s="4"/>
      <c r="H7" s="4"/>
      <c r="I7" s="4"/>
      <c r="J7" s="4"/>
      <c r="K7" s="18"/>
    </row>
    <row r="8" spans="2:12" ht="26.4" x14ac:dyDescent="0.3">
      <c r="B8" s="104" t="s">
        <v>6</v>
      </c>
      <c r="C8" s="105"/>
      <c r="D8" s="105"/>
      <c r="E8" s="105"/>
      <c r="F8" s="106"/>
      <c r="G8" s="23" t="s">
        <v>135</v>
      </c>
      <c r="H8" s="1" t="s">
        <v>33</v>
      </c>
      <c r="I8" s="1" t="s">
        <v>31</v>
      </c>
      <c r="J8" s="23" t="s">
        <v>136</v>
      </c>
      <c r="K8" s="1" t="s">
        <v>11</v>
      </c>
      <c r="L8" s="1" t="s">
        <v>32</v>
      </c>
    </row>
    <row r="9" spans="2:12" s="26" customFormat="1" ht="10.199999999999999" x14ac:dyDescent="0.2">
      <c r="B9" s="97">
        <v>1</v>
      </c>
      <c r="C9" s="97"/>
      <c r="D9" s="97"/>
      <c r="E9" s="97"/>
      <c r="F9" s="98"/>
      <c r="G9" s="25">
        <v>2</v>
      </c>
      <c r="H9" s="24">
        <v>3</v>
      </c>
      <c r="I9" s="24">
        <v>4</v>
      </c>
      <c r="J9" s="24">
        <v>5</v>
      </c>
      <c r="K9" s="24" t="s">
        <v>13</v>
      </c>
      <c r="L9" s="24" t="s">
        <v>14</v>
      </c>
    </row>
    <row r="10" spans="2:12" x14ac:dyDescent="0.3">
      <c r="B10" s="99" t="s">
        <v>0</v>
      </c>
      <c r="C10" s="100"/>
      <c r="D10" s="100"/>
      <c r="E10" s="100"/>
      <c r="F10" s="101"/>
      <c r="G10" s="46">
        <v>858910.41</v>
      </c>
      <c r="H10" s="46">
        <v>799124</v>
      </c>
      <c r="I10" s="17">
        <f t="shared" ref="I10" si="0">I11+I12</f>
        <v>0</v>
      </c>
      <c r="J10" s="46">
        <v>921903.65</v>
      </c>
      <c r="K10" s="17">
        <f>J10/G10*100</f>
        <v>107.33408738170958</v>
      </c>
      <c r="L10" s="17">
        <f>J10/H10*100</f>
        <v>115.36428013674976</v>
      </c>
    </row>
    <row r="11" spans="2:12" x14ac:dyDescent="0.3">
      <c r="B11" s="102" t="s">
        <v>34</v>
      </c>
      <c r="C11" s="93"/>
      <c r="D11" s="93"/>
      <c r="E11" s="93"/>
      <c r="F11" s="95"/>
      <c r="G11" s="47">
        <v>858910.41</v>
      </c>
      <c r="H11" s="47">
        <v>799124</v>
      </c>
      <c r="I11" s="16"/>
      <c r="J11" s="47">
        <v>921903.65</v>
      </c>
      <c r="K11" s="17">
        <f t="shared" ref="K11:K16" si="1">J11/G11*100</f>
        <v>107.33408738170958</v>
      </c>
      <c r="L11" s="17">
        <f t="shared" ref="L11:L16" si="2">J11/H11*100</f>
        <v>115.36428013674976</v>
      </c>
    </row>
    <row r="12" spans="2:12" x14ac:dyDescent="0.3">
      <c r="B12" s="94" t="s">
        <v>39</v>
      </c>
      <c r="C12" s="95"/>
      <c r="D12" s="95"/>
      <c r="E12" s="95"/>
      <c r="F12" s="95"/>
      <c r="G12" s="47">
        <v>0</v>
      </c>
      <c r="H12" s="47">
        <v>0</v>
      </c>
      <c r="I12" s="16"/>
      <c r="J12" s="47">
        <v>0</v>
      </c>
      <c r="K12" s="17" t="e">
        <f>J12/G12*100</f>
        <v>#DIV/0!</v>
      </c>
      <c r="L12" s="17" t="e">
        <f t="shared" si="2"/>
        <v>#DIV/0!</v>
      </c>
    </row>
    <row r="13" spans="2:12" x14ac:dyDescent="0.3">
      <c r="B13" s="19" t="s">
        <v>1</v>
      </c>
      <c r="C13" s="33"/>
      <c r="D13" s="33"/>
      <c r="E13" s="33"/>
      <c r="F13" s="33"/>
      <c r="G13" s="46">
        <v>844779.69</v>
      </c>
      <c r="H13" s="46">
        <v>799124</v>
      </c>
      <c r="I13" s="17">
        <f t="shared" ref="I13" si="3">SUM(I14+I15)</f>
        <v>0</v>
      </c>
      <c r="J13" s="46">
        <v>946347.66</v>
      </c>
      <c r="K13" s="17">
        <f t="shared" si="1"/>
        <v>112.02301276916353</v>
      </c>
      <c r="L13" s="17">
        <f t="shared" si="2"/>
        <v>118.42313082825694</v>
      </c>
    </row>
    <row r="14" spans="2:12" x14ac:dyDescent="0.3">
      <c r="B14" s="92" t="s">
        <v>35</v>
      </c>
      <c r="C14" s="93"/>
      <c r="D14" s="93"/>
      <c r="E14" s="93"/>
      <c r="F14" s="93"/>
      <c r="G14" s="47">
        <v>843793.03</v>
      </c>
      <c r="H14" s="47">
        <v>795142</v>
      </c>
      <c r="I14" s="16"/>
      <c r="J14" s="47">
        <v>934800.96</v>
      </c>
      <c r="K14" s="17">
        <f t="shared" si="1"/>
        <v>110.78557498869124</v>
      </c>
      <c r="L14" s="17">
        <f t="shared" si="2"/>
        <v>117.56402755734194</v>
      </c>
    </row>
    <row r="15" spans="2:12" x14ac:dyDescent="0.3">
      <c r="B15" s="94" t="s">
        <v>36</v>
      </c>
      <c r="C15" s="95"/>
      <c r="D15" s="95"/>
      <c r="E15" s="95"/>
      <c r="F15" s="95"/>
      <c r="G15" s="47">
        <v>986.66</v>
      </c>
      <c r="H15" s="47">
        <v>3982</v>
      </c>
      <c r="I15" s="16"/>
      <c r="J15" s="47">
        <v>11546.7</v>
      </c>
      <c r="K15" s="17">
        <f>J15/G15*100</f>
        <v>1170.2815559564592</v>
      </c>
      <c r="L15" s="17">
        <f t="shared" si="2"/>
        <v>289.97237569060775</v>
      </c>
    </row>
    <row r="16" spans="2:12" x14ac:dyDescent="0.3">
      <c r="B16" s="108" t="s">
        <v>43</v>
      </c>
      <c r="C16" s="100"/>
      <c r="D16" s="100"/>
      <c r="E16" s="100"/>
      <c r="F16" s="100"/>
      <c r="G16" s="46">
        <f>G10-G13</f>
        <v>14130.720000000088</v>
      </c>
      <c r="H16" s="46">
        <f>H10-H13</f>
        <v>0</v>
      </c>
      <c r="I16" s="17">
        <f>I10-I13</f>
        <v>0</v>
      </c>
      <c r="J16" s="46">
        <f>J10-J13</f>
        <v>-24444.010000000009</v>
      </c>
      <c r="K16" s="17">
        <f t="shared" si="1"/>
        <v>-172.98488682812948</v>
      </c>
      <c r="L16" s="17" t="e">
        <f t="shared" si="2"/>
        <v>#DIV/0!</v>
      </c>
    </row>
    <row r="17" spans="1:43" ht="17.399999999999999" x14ac:dyDescent="0.3">
      <c r="B17" s="2"/>
      <c r="C17" s="14"/>
      <c r="D17" s="14"/>
      <c r="E17" s="14"/>
      <c r="F17" s="14"/>
      <c r="G17" s="14"/>
      <c r="H17" s="14"/>
      <c r="I17" s="15"/>
      <c r="J17" s="15"/>
      <c r="K17" s="15"/>
      <c r="L17" s="15"/>
    </row>
    <row r="18" spans="1:43" ht="18" customHeight="1" x14ac:dyDescent="0.3">
      <c r="B18" s="103" t="s">
        <v>44</v>
      </c>
      <c r="C18" s="103"/>
      <c r="D18" s="103"/>
      <c r="E18" s="103"/>
      <c r="F18" s="103"/>
      <c r="G18" s="14"/>
      <c r="H18" s="14"/>
      <c r="I18" s="15"/>
      <c r="J18" s="15"/>
      <c r="K18" s="15"/>
      <c r="L18" s="15"/>
    </row>
    <row r="19" spans="1:43" ht="26.4" x14ac:dyDescent="0.3">
      <c r="B19" s="104" t="s">
        <v>6</v>
      </c>
      <c r="C19" s="105"/>
      <c r="D19" s="105"/>
      <c r="E19" s="105"/>
      <c r="F19" s="106"/>
      <c r="G19" s="23" t="s">
        <v>135</v>
      </c>
      <c r="H19" s="1" t="s">
        <v>33</v>
      </c>
      <c r="I19" s="1" t="s">
        <v>31</v>
      </c>
      <c r="J19" s="23" t="s">
        <v>136</v>
      </c>
      <c r="K19" s="1" t="s">
        <v>11</v>
      </c>
      <c r="L19" s="1" t="s">
        <v>32</v>
      </c>
    </row>
    <row r="20" spans="1:43" s="26" customFormat="1" x14ac:dyDescent="0.3">
      <c r="B20" s="97">
        <v>1</v>
      </c>
      <c r="C20" s="97"/>
      <c r="D20" s="97"/>
      <c r="E20" s="97"/>
      <c r="F20" s="98"/>
      <c r="G20" s="25">
        <v>2</v>
      </c>
      <c r="H20" s="24">
        <v>3</v>
      </c>
      <c r="I20" s="24">
        <v>4</v>
      </c>
      <c r="J20" s="24">
        <v>5</v>
      </c>
      <c r="K20" s="24" t="s">
        <v>13</v>
      </c>
      <c r="L20" s="24" t="s">
        <v>14</v>
      </c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</row>
    <row r="21" spans="1:43" ht="15.75" customHeight="1" x14ac:dyDescent="0.3">
      <c r="A21" s="26"/>
      <c r="B21" s="102" t="s">
        <v>37</v>
      </c>
      <c r="C21" s="113"/>
      <c r="D21" s="113"/>
      <c r="E21" s="113"/>
      <c r="F21" s="114"/>
      <c r="G21" s="16"/>
      <c r="H21" s="16"/>
      <c r="I21" s="16"/>
      <c r="J21" s="16"/>
      <c r="K21" s="16"/>
      <c r="L21" s="16"/>
    </row>
    <row r="22" spans="1:43" x14ac:dyDescent="0.3">
      <c r="A22" s="26"/>
      <c r="B22" s="102" t="s">
        <v>38</v>
      </c>
      <c r="C22" s="93"/>
      <c r="D22" s="93"/>
      <c r="E22" s="93"/>
      <c r="F22" s="93"/>
      <c r="G22" s="16"/>
      <c r="H22" s="16"/>
      <c r="I22" s="16"/>
      <c r="J22" s="16"/>
      <c r="K22" s="16"/>
      <c r="L22" s="16"/>
    </row>
    <row r="23" spans="1:43" s="35" customFormat="1" ht="15" customHeight="1" x14ac:dyDescent="0.3">
      <c r="A23" s="26"/>
      <c r="B23" s="110" t="s">
        <v>40</v>
      </c>
      <c r="C23" s="111"/>
      <c r="D23" s="111"/>
      <c r="E23" s="111"/>
      <c r="F23" s="112"/>
      <c r="G23" s="46"/>
      <c r="H23" s="17"/>
      <c r="I23" s="17"/>
      <c r="J23" s="17"/>
      <c r="K23" s="17"/>
      <c r="L23" s="17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</row>
    <row r="24" spans="1:43" s="35" customFormat="1" ht="15" customHeight="1" x14ac:dyDescent="0.3">
      <c r="A24" s="26"/>
      <c r="B24" s="110" t="s">
        <v>45</v>
      </c>
      <c r="C24" s="111"/>
      <c r="D24" s="111"/>
      <c r="E24" s="111"/>
      <c r="F24" s="112"/>
      <c r="G24" s="46">
        <v>21080.77</v>
      </c>
      <c r="H24" s="17"/>
      <c r="I24" s="17"/>
      <c r="J24" s="46">
        <v>35211.49</v>
      </c>
      <c r="K24" s="17"/>
      <c r="L24" s="17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</row>
    <row r="25" spans="1:43" x14ac:dyDescent="0.3">
      <c r="A25" s="26"/>
      <c r="B25" s="108" t="s">
        <v>46</v>
      </c>
      <c r="C25" s="100"/>
      <c r="D25" s="100"/>
      <c r="E25" s="100"/>
      <c r="F25" s="100"/>
      <c r="G25" s="46">
        <v>35211.49</v>
      </c>
      <c r="H25" s="17"/>
      <c r="I25" s="17"/>
      <c r="J25" s="46">
        <v>10767.48</v>
      </c>
      <c r="K25" s="17"/>
      <c r="L25" s="17"/>
    </row>
    <row r="26" spans="1:43" ht="15.6" x14ac:dyDescent="0.3">
      <c r="B26" s="11"/>
      <c r="C26" s="12"/>
      <c r="D26" s="12"/>
      <c r="E26" s="12"/>
      <c r="F26" s="12"/>
      <c r="G26" s="13"/>
      <c r="H26" s="13"/>
      <c r="I26" s="13"/>
      <c r="J26" s="13"/>
      <c r="K26" s="13"/>
    </row>
    <row r="27" spans="1:43" ht="15.6" x14ac:dyDescent="0.3">
      <c r="B27" s="115" t="s">
        <v>50</v>
      </c>
      <c r="C27" s="115"/>
      <c r="D27" s="115"/>
      <c r="E27" s="115"/>
      <c r="F27" s="115"/>
      <c r="G27" s="115"/>
      <c r="H27" s="115"/>
      <c r="I27" s="115"/>
      <c r="J27" s="115"/>
      <c r="K27" s="115"/>
      <c r="L27" s="115"/>
    </row>
    <row r="28" spans="1:43" ht="15.6" x14ac:dyDescent="0.3">
      <c r="B28" s="11"/>
      <c r="C28" s="12"/>
      <c r="D28" s="12"/>
      <c r="E28" s="12"/>
      <c r="F28" s="12"/>
      <c r="G28" s="13"/>
      <c r="H28" s="13"/>
      <c r="I28" s="13"/>
      <c r="J28" s="13"/>
      <c r="K28" s="13"/>
    </row>
    <row r="29" spans="1:43" ht="15" customHeight="1" x14ac:dyDescent="0.3">
      <c r="B29" s="96" t="s">
        <v>140</v>
      </c>
      <c r="C29" s="96"/>
      <c r="D29" s="96"/>
      <c r="E29" s="96"/>
      <c r="F29" s="96"/>
      <c r="G29" s="96"/>
      <c r="H29" s="96"/>
      <c r="I29" s="96"/>
      <c r="J29" s="96"/>
      <c r="K29" s="96"/>
      <c r="L29" s="96"/>
    </row>
    <row r="30" spans="1:43" x14ac:dyDescent="0.3">
      <c r="B30" s="31"/>
      <c r="C30" s="31"/>
      <c r="D30" s="31"/>
      <c r="E30" s="31"/>
      <c r="F30" s="31"/>
      <c r="G30" s="31"/>
      <c r="H30" s="31"/>
      <c r="I30" s="31"/>
      <c r="J30" s="31"/>
      <c r="K30" s="31"/>
    </row>
    <row r="31" spans="1:43" ht="15" customHeight="1" x14ac:dyDescent="0.3">
      <c r="B31" s="96" t="s">
        <v>47</v>
      </c>
      <c r="C31" s="96"/>
      <c r="D31" s="96"/>
      <c r="E31" s="96"/>
      <c r="F31" s="96"/>
      <c r="G31" s="96"/>
      <c r="H31" s="96"/>
      <c r="I31" s="96"/>
      <c r="J31" s="96"/>
      <c r="K31" s="96"/>
      <c r="L31" s="96"/>
    </row>
    <row r="32" spans="1:43" ht="36.75" customHeight="1" x14ac:dyDescent="0.3"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</row>
    <row r="33" spans="2:12" x14ac:dyDescent="0.3">
      <c r="B33" s="91"/>
      <c r="C33" s="91"/>
      <c r="D33" s="91"/>
      <c r="E33" s="91"/>
      <c r="F33" s="91"/>
      <c r="G33" s="91"/>
      <c r="H33" s="91"/>
      <c r="I33" s="91"/>
      <c r="J33" s="91"/>
      <c r="K33" s="91"/>
    </row>
    <row r="34" spans="2:12" ht="15" customHeight="1" x14ac:dyDescent="0.3">
      <c r="B34" s="107" t="s">
        <v>141</v>
      </c>
      <c r="C34" s="107"/>
      <c r="D34" s="107"/>
      <c r="E34" s="107"/>
      <c r="F34" s="107"/>
      <c r="G34" s="107"/>
      <c r="H34" s="107"/>
      <c r="I34" s="107"/>
      <c r="J34" s="107"/>
      <c r="K34" s="107"/>
      <c r="L34" s="107"/>
    </row>
    <row r="35" spans="2:12" x14ac:dyDescent="0.3">
      <c r="B35" s="107"/>
      <c r="C35" s="107"/>
      <c r="D35" s="107"/>
      <c r="E35" s="107"/>
      <c r="F35" s="107"/>
      <c r="G35" s="107"/>
      <c r="H35" s="107"/>
      <c r="I35" s="107"/>
      <c r="J35" s="107"/>
      <c r="K35" s="107"/>
      <c r="L35" s="107"/>
    </row>
  </sheetData>
  <mergeCells count="27">
    <mergeCell ref="B34:L35"/>
    <mergeCell ref="B16:F16"/>
    <mergeCell ref="B25:F25"/>
    <mergeCell ref="B4:D4"/>
    <mergeCell ref="B24:F24"/>
    <mergeCell ref="B19:F19"/>
    <mergeCell ref="B20:F20"/>
    <mergeCell ref="B22:F22"/>
    <mergeCell ref="B23:F23"/>
    <mergeCell ref="B21:F21"/>
    <mergeCell ref="B27:L27"/>
    <mergeCell ref="B1:L1"/>
    <mergeCell ref="B3:L3"/>
    <mergeCell ref="B5:L5"/>
    <mergeCell ref="B33:F33"/>
    <mergeCell ref="G33:K33"/>
    <mergeCell ref="B14:F14"/>
    <mergeCell ref="B15:F15"/>
    <mergeCell ref="B29:L29"/>
    <mergeCell ref="B31:L32"/>
    <mergeCell ref="B9:F9"/>
    <mergeCell ref="B10:F10"/>
    <mergeCell ref="B11:F11"/>
    <mergeCell ref="B7:F7"/>
    <mergeCell ref="B8:F8"/>
    <mergeCell ref="B12:F12"/>
    <mergeCell ref="B18:F18"/>
  </mergeCells>
  <pageMargins left="0.7" right="0.7" top="0.75" bottom="0.75" header="0.3" footer="0.3"/>
  <pageSetup paperSize="9" scale="6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L82"/>
  <sheetViews>
    <sheetView topLeftCell="D1" workbookViewId="0">
      <selection activeCell="J30" sqref="J30"/>
    </sheetView>
  </sheetViews>
  <sheetFormatPr defaultRowHeight="14.4" x14ac:dyDescent="0.3"/>
  <cols>
    <col min="2" max="2" width="7.44140625" bestFit="1" customWidth="1"/>
    <col min="3" max="3" width="8.44140625" bestFit="1" customWidth="1"/>
    <col min="4" max="4" width="5.44140625" bestFit="1" customWidth="1"/>
    <col min="5" max="5" width="5.44140625" customWidth="1"/>
    <col min="6" max="6" width="44.6640625" customWidth="1"/>
    <col min="7" max="10" width="25.33203125" customWidth="1"/>
    <col min="11" max="12" width="15.6640625" customWidth="1"/>
  </cols>
  <sheetData>
    <row r="1" spans="2:12" ht="18" customHeight="1" x14ac:dyDescent="0.3">
      <c r="B1" s="2"/>
      <c r="C1" s="2"/>
      <c r="D1" s="2"/>
      <c r="E1" s="2"/>
      <c r="F1" s="2"/>
      <c r="G1" s="2"/>
      <c r="H1" s="2"/>
      <c r="I1" s="2"/>
      <c r="J1" s="2"/>
      <c r="K1" s="2"/>
    </row>
    <row r="2" spans="2:12" ht="15.75" customHeight="1" x14ac:dyDescent="0.3">
      <c r="B2" s="90" t="s">
        <v>9</v>
      </c>
      <c r="C2" s="90"/>
      <c r="D2" s="90"/>
      <c r="E2" s="90"/>
      <c r="F2" s="90"/>
      <c r="G2" s="90"/>
      <c r="H2" s="90"/>
      <c r="I2" s="90"/>
      <c r="J2" s="90"/>
      <c r="K2" s="90"/>
      <c r="L2" s="90"/>
    </row>
    <row r="3" spans="2:12" ht="17.399999999999999" x14ac:dyDescent="0.3">
      <c r="B3" s="2"/>
      <c r="C3" s="2"/>
      <c r="D3" s="2"/>
      <c r="E3" s="2"/>
      <c r="F3" s="2"/>
      <c r="G3" s="2"/>
      <c r="H3" s="2"/>
      <c r="I3" s="2"/>
      <c r="J3" s="3"/>
      <c r="K3" s="3"/>
    </row>
    <row r="4" spans="2:12" ht="18" customHeight="1" x14ac:dyDescent="0.3">
      <c r="B4" s="90" t="s">
        <v>48</v>
      </c>
      <c r="C4" s="90"/>
      <c r="D4" s="90"/>
      <c r="E4" s="90"/>
      <c r="F4" s="90"/>
      <c r="G4" s="90"/>
      <c r="H4" s="90"/>
      <c r="I4" s="90"/>
      <c r="J4" s="90"/>
      <c r="K4" s="90"/>
      <c r="L4" s="90"/>
    </row>
    <row r="5" spans="2:12" ht="17.399999999999999" x14ac:dyDescent="0.3">
      <c r="B5" s="2"/>
      <c r="C5" s="2"/>
      <c r="D5" s="2"/>
      <c r="E5" s="2"/>
      <c r="F5" s="2"/>
      <c r="G5" s="2"/>
      <c r="H5" s="2"/>
      <c r="I5" s="2"/>
      <c r="J5" s="3"/>
      <c r="K5" s="3"/>
    </row>
    <row r="6" spans="2:12" ht="15.75" customHeight="1" x14ac:dyDescent="0.3">
      <c r="B6" s="90" t="s">
        <v>12</v>
      </c>
      <c r="C6" s="90"/>
      <c r="D6" s="90"/>
      <c r="E6" s="90"/>
      <c r="F6" s="90"/>
      <c r="G6" s="90"/>
      <c r="H6" s="90"/>
      <c r="I6" s="90"/>
      <c r="J6" s="90"/>
      <c r="K6" s="90"/>
      <c r="L6" s="90"/>
    </row>
    <row r="7" spans="2:12" ht="17.399999999999999" x14ac:dyDescent="0.3">
      <c r="B7" s="2"/>
      <c r="C7" s="2"/>
      <c r="D7" s="2"/>
      <c r="E7" s="2"/>
      <c r="F7" s="2"/>
      <c r="G7" s="2"/>
      <c r="H7" s="2"/>
      <c r="I7" s="2"/>
      <c r="J7" s="3"/>
      <c r="K7" s="3"/>
    </row>
    <row r="8" spans="2:12" ht="26.4" x14ac:dyDescent="0.3">
      <c r="B8" s="116" t="s">
        <v>6</v>
      </c>
      <c r="C8" s="117"/>
      <c r="D8" s="117"/>
      <c r="E8" s="117"/>
      <c r="F8" s="118"/>
      <c r="G8" s="36" t="s">
        <v>135</v>
      </c>
      <c r="H8" s="36" t="s">
        <v>33</v>
      </c>
      <c r="I8" s="36" t="s">
        <v>31</v>
      </c>
      <c r="J8" s="36" t="s">
        <v>136</v>
      </c>
      <c r="K8" s="36" t="s">
        <v>11</v>
      </c>
      <c r="L8" s="36" t="s">
        <v>32</v>
      </c>
    </row>
    <row r="9" spans="2:12" ht="16.5" customHeight="1" x14ac:dyDescent="0.3">
      <c r="B9" s="116">
        <v>1</v>
      </c>
      <c r="C9" s="117"/>
      <c r="D9" s="117"/>
      <c r="E9" s="117"/>
      <c r="F9" s="118"/>
      <c r="G9" s="36">
        <v>2</v>
      </c>
      <c r="H9" s="36">
        <v>3</v>
      </c>
      <c r="I9" s="36">
        <v>4</v>
      </c>
      <c r="J9" s="36">
        <v>5</v>
      </c>
      <c r="K9" s="36" t="s">
        <v>13</v>
      </c>
      <c r="L9" s="36" t="s">
        <v>14</v>
      </c>
    </row>
    <row r="10" spans="2:12" x14ac:dyDescent="0.3">
      <c r="B10" s="5"/>
      <c r="C10" s="5"/>
      <c r="D10" s="5"/>
      <c r="E10" s="5"/>
      <c r="F10" s="5" t="s">
        <v>15</v>
      </c>
      <c r="G10" s="48">
        <f>G11</f>
        <v>858910.41</v>
      </c>
      <c r="H10" s="48">
        <f t="shared" ref="H10:I10" si="0">H11</f>
        <v>799124</v>
      </c>
      <c r="I10" s="44">
        <f t="shared" si="0"/>
        <v>0</v>
      </c>
      <c r="J10" s="48">
        <f>J11</f>
        <v>921903.65</v>
      </c>
      <c r="K10" s="45">
        <f>J10/G10*100</f>
        <v>107.33408738170958</v>
      </c>
      <c r="L10" s="45">
        <f>J10/H10*100</f>
        <v>115.36428013674976</v>
      </c>
    </row>
    <row r="11" spans="2:12" ht="15.75" customHeight="1" x14ac:dyDescent="0.3">
      <c r="B11" s="5">
        <v>6</v>
      </c>
      <c r="C11" s="5"/>
      <c r="D11" s="5">
        <v>6</v>
      </c>
      <c r="E11" s="5"/>
      <c r="F11" s="5" t="s">
        <v>2</v>
      </c>
      <c r="G11" s="44">
        <v>858910.41</v>
      </c>
      <c r="H11" s="44">
        <f t="shared" ref="H11:I11" si="1">H12+H19+H15+H17+H21+H23</f>
        <v>799124</v>
      </c>
      <c r="I11" s="44">
        <f t="shared" si="1"/>
        <v>0</v>
      </c>
      <c r="J11" s="44">
        <v>921903.65</v>
      </c>
      <c r="K11" s="45">
        <f t="shared" ref="K11:K24" si="2">J11/G11*100</f>
        <v>107.33408738170958</v>
      </c>
      <c r="L11" s="45">
        <f t="shared" ref="L11:L24" si="3">J11/H11*100</f>
        <v>115.36428013674976</v>
      </c>
    </row>
    <row r="12" spans="2:12" ht="26.4" x14ac:dyDescent="0.3">
      <c r="B12" s="5"/>
      <c r="C12" s="9">
        <v>63</v>
      </c>
      <c r="D12" s="9">
        <v>63</v>
      </c>
      <c r="E12" s="9"/>
      <c r="F12" s="9" t="s">
        <v>16</v>
      </c>
      <c r="G12" s="44">
        <v>770441.01</v>
      </c>
      <c r="H12" s="44">
        <v>716703</v>
      </c>
      <c r="I12" s="44">
        <f t="shared" ref="I12" si="4">I13+I14</f>
        <v>0</v>
      </c>
      <c r="J12" s="44">
        <v>825207.26</v>
      </c>
      <c r="K12" s="45">
        <f t="shared" si="2"/>
        <v>107.10842871669047</v>
      </c>
      <c r="L12" s="45">
        <f t="shared" si="3"/>
        <v>115.13936177189157</v>
      </c>
    </row>
    <row r="13" spans="2:12" ht="22.8" x14ac:dyDescent="0.3">
      <c r="B13" s="6"/>
      <c r="C13" s="6"/>
      <c r="D13" s="6"/>
      <c r="E13" s="6">
        <v>6361</v>
      </c>
      <c r="F13" s="43" t="s">
        <v>51</v>
      </c>
      <c r="G13" s="44">
        <v>752841.12</v>
      </c>
      <c r="H13" s="44">
        <v>715703</v>
      </c>
      <c r="I13" s="44"/>
      <c r="J13" s="45">
        <v>824516.17</v>
      </c>
      <c r="K13" s="45">
        <f t="shared" si="2"/>
        <v>109.5206077478871</v>
      </c>
      <c r="L13" s="45">
        <f t="shared" si="3"/>
        <v>115.20367666476179</v>
      </c>
    </row>
    <row r="14" spans="2:12" x14ac:dyDescent="0.3">
      <c r="B14" s="6"/>
      <c r="C14" s="6"/>
      <c r="D14" s="7"/>
      <c r="E14" s="7">
        <v>6341</v>
      </c>
      <c r="F14" s="43" t="s">
        <v>101</v>
      </c>
      <c r="G14" s="44">
        <v>17599.89</v>
      </c>
      <c r="H14" s="44">
        <v>1000</v>
      </c>
      <c r="I14" s="44"/>
      <c r="J14" s="45">
        <v>691.09</v>
      </c>
      <c r="K14" s="45">
        <f t="shared" si="2"/>
        <v>3.9266722689744085</v>
      </c>
      <c r="L14" s="45">
        <f t="shared" si="3"/>
        <v>69.108999999999995</v>
      </c>
    </row>
    <row r="15" spans="2:12" x14ac:dyDescent="0.3">
      <c r="B15" s="6"/>
      <c r="C15" s="6">
        <v>64</v>
      </c>
      <c r="D15" s="7">
        <v>64</v>
      </c>
      <c r="E15" s="7"/>
      <c r="F15" s="50" t="s">
        <v>52</v>
      </c>
      <c r="G15" s="45">
        <f t="shared" ref="G15:I15" si="5">G16</f>
        <v>0.34</v>
      </c>
      <c r="H15" s="45">
        <f t="shared" si="5"/>
        <v>0</v>
      </c>
      <c r="I15" s="45">
        <f t="shared" si="5"/>
        <v>0</v>
      </c>
      <c r="J15" s="45">
        <v>30.48</v>
      </c>
      <c r="K15" s="45">
        <f t="shared" si="2"/>
        <v>8964.7058823529405</v>
      </c>
      <c r="L15" s="45" t="e">
        <f t="shared" si="3"/>
        <v>#DIV/0!</v>
      </c>
    </row>
    <row r="16" spans="2:12" x14ac:dyDescent="0.3">
      <c r="B16" s="6"/>
      <c r="C16" s="6"/>
      <c r="D16" s="7"/>
      <c r="E16" s="7">
        <v>6413</v>
      </c>
      <c r="F16" s="43" t="s">
        <v>53</v>
      </c>
      <c r="G16" s="44">
        <v>0.34</v>
      </c>
      <c r="H16" s="44">
        <v>0</v>
      </c>
      <c r="I16" s="44"/>
      <c r="J16" s="45">
        <v>30.48</v>
      </c>
      <c r="K16" s="45">
        <f t="shared" si="2"/>
        <v>8964.7058823529405</v>
      </c>
      <c r="L16" s="45" t="e">
        <f t="shared" si="3"/>
        <v>#DIV/0!</v>
      </c>
    </row>
    <row r="17" spans="2:12" ht="22.8" x14ac:dyDescent="0.3">
      <c r="B17" s="6"/>
      <c r="C17" s="6">
        <v>65</v>
      </c>
      <c r="D17" s="7">
        <v>65</v>
      </c>
      <c r="E17" s="7"/>
      <c r="F17" s="43" t="s">
        <v>54</v>
      </c>
      <c r="G17" s="45">
        <f t="shared" ref="G17:I17" si="6">G18</f>
        <v>10635.61</v>
      </c>
      <c r="H17" s="45">
        <f t="shared" si="6"/>
        <v>265</v>
      </c>
      <c r="I17" s="45">
        <f t="shared" si="6"/>
        <v>0</v>
      </c>
      <c r="J17" s="45">
        <f>J18</f>
        <v>16269.12</v>
      </c>
      <c r="K17" s="45">
        <f t="shared" si="2"/>
        <v>152.96837699013034</v>
      </c>
      <c r="L17" s="45">
        <f t="shared" si="3"/>
        <v>6139.2905660377355</v>
      </c>
    </row>
    <row r="18" spans="2:12" x14ac:dyDescent="0.3">
      <c r="B18" s="6"/>
      <c r="C18" s="6"/>
      <c r="D18" s="7"/>
      <c r="E18" s="7">
        <v>6526</v>
      </c>
      <c r="F18" s="43" t="s">
        <v>55</v>
      </c>
      <c r="G18" s="44">
        <v>10635.61</v>
      </c>
      <c r="H18" s="44">
        <v>265</v>
      </c>
      <c r="I18" s="44"/>
      <c r="J18" s="45">
        <v>16269.12</v>
      </c>
      <c r="K18" s="45">
        <f t="shared" si="2"/>
        <v>152.96837699013034</v>
      </c>
      <c r="L18" s="45">
        <f t="shared" si="3"/>
        <v>6139.2905660377355</v>
      </c>
    </row>
    <row r="19" spans="2:12" ht="26.4" x14ac:dyDescent="0.3">
      <c r="B19" s="6"/>
      <c r="C19" s="6">
        <v>66</v>
      </c>
      <c r="D19" s="7">
        <v>66</v>
      </c>
      <c r="E19" s="7"/>
      <c r="F19" s="9" t="s">
        <v>17</v>
      </c>
      <c r="G19" s="45">
        <f t="shared" ref="G19:I19" si="7">G20</f>
        <v>10019.36</v>
      </c>
      <c r="H19" s="45">
        <f t="shared" si="7"/>
        <v>4911</v>
      </c>
      <c r="I19" s="45">
        <f t="shared" si="7"/>
        <v>0</v>
      </c>
      <c r="J19" s="45">
        <f>J20</f>
        <v>17619.919999999998</v>
      </c>
      <c r="K19" s="45">
        <f t="shared" si="2"/>
        <v>175.85873748423052</v>
      </c>
      <c r="L19" s="45">
        <f t="shared" si="3"/>
        <v>358.78476888617388</v>
      </c>
    </row>
    <row r="20" spans="2:12" x14ac:dyDescent="0.3">
      <c r="B20" s="6"/>
      <c r="C20" s="22"/>
      <c r="D20" s="7"/>
      <c r="E20" s="7">
        <v>6615</v>
      </c>
      <c r="F20" s="9" t="s">
        <v>102</v>
      </c>
      <c r="G20" s="44">
        <v>10019.36</v>
      </c>
      <c r="H20" s="44">
        <v>4911</v>
      </c>
      <c r="I20" s="44"/>
      <c r="J20" s="45">
        <v>17619.919999999998</v>
      </c>
      <c r="K20" s="45">
        <f t="shared" si="2"/>
        <v>175.85873748423052</v>
      </c>
      <c r="L20" s="45">
        <f t="shared" si="3"/>
        <v>358.78476888617388</v>
      </c>
    </row>
    <row r="21" spans="2:12" ht="22.8" x14ac:dyDescent="0.3">
      <c r="B21" s="6"/>
      <c r="C21" s="6">
        <v>67</v>
      </c>
      <c r="D21" s="7">
        <v>67</v>
      </c>
      <c r="E21" s="7"/>
      <c r="F21" s="51" t="s">
        <v>56</v>
      </c>
      <c r="G21" s="45">
        <f t="shared" ref="G21:I21" si="8">G22</f>
        <v>63927.3</v>
      </c>
      <c r="H21" s="45">
        <f t="shared" si="8"/>
        <v>77245</v>
      </c>
      <c r="I21" s="45">
        <f t="shared" si="8"/>
        <v>0</v>
      </c>
      <c r="J21" s="45">
        <f>J22</f>
        <v>60777.63</v>
      </c>
      <c r="K21" s="45">
        <f t="shared" si="2"/>
        <v>95.073043910817432</v>
      </c>
      <c r="L21" s="45">
        <f t="shared" si="3"/>
        <v>78.681636351867439</v>
      </c>
    </row>
    <row r="22" spans="2:12" ht="22.8" x14ac:dyDescent="0.3">
      <c r="B22" s="6"/>
      <c r="C22" s="22"/>
      <c r="D22" s="7"/>
      <c r="E22" s="7">
        <v>6711</v>
      </c>
      <c r="F22" s="43" t="s">
        <v>57</v>
      </c>
      <c r="G22" s="44">
        <v>63927.3</v>
      </c>
      <c r="H22" s="44">
        <v>77245</v>
      </c>
      <c r="I22" s="44"/>
      <c r="J22" s="45">
        <v>60777.63</v>
      </c>
      <c r="K22" s="45">
        <f t="shared" si="2"/>
        <v>95.073043910817432</v>
      </c>
      <c r="L22" s="45">
        <f t="shared" si="3"/>
        <v>78.681636351867439</v>
      </c>
    </row>
    <row r="23" spans="2:12" x14ac:dyDescent="0.3">
      <c r="B23" s="6"/>
      <c r="C23" s="6">
        <v>68</v>
      </c>
      <c r="D23" s="7">
        <v>68</v>
      </c>
      <c r="E23" s="7"/>
      <c r="F23" s="43" t="s">
        <v>58</v>
      </c>
      <c r="G23" s="45">
        <f t="shared" ref="G23:I23" si="9">G24</f>
        <v>3886.79</v>
      </c>
      <c r="H23" s="45">
        <f t="shared" si="9"/>
        <v>0</v>
      </c>
      <c r="I23" s="45">
        <f t="shared" si="9"/>
        <v>0</v>
      </c>
      <c r="J23" s="45">
        <f>J24</f>
        <v>1999.24</v>
      </c>
      <c r="K23" s="45">
        <f t="shared" si="2"/>
        <v>51.436789741663425</v>
      </c>
      <c r="L23" s="45" t="e">
        <f t="shared" si="3"/>
        <v>#DIV/0!</v>
      </c>
    </row>
    <row r="24" spans="2:12" x14ac:dyDescent="0.3">
      <c r="B24" s="6"/>
      <c r="C24" s="6"/>
      <c r="D24" s="7"/>
      <c r="E24" s="7">
        <v>683</v>
      </c>
      <c r="F24" s="9" t="s">
        <v>59</v>
      </c>
      <c r="G24" s="44">
        <v>3886.79</v>
      </c>
      <c r="H24" s="44">
        <v>0</v>
      </c>
      <c r="I24" s="44"/>
      <c r="J24" s="45">
        <v>1999.24</v>
      </c>
      <c r="K24" s="45">
        <f t="shared" si="2"/>
        <v>51.436789741663425</v>
      </c>
      <c r="L24" s="45" t="e">
        <f t="shared" si="3"/>
        <v>#DIV/0!</v>
      </c>
    </row>
    <row r="25" spans="2:12" ht="15.75" customHeight="1" x14ac:dyDescent="0.3"/>
    <row r="26" spans="2:12" ht="15.75" customHeight="1" x14ac:dyDescent="0.3">
      <c r="B26" s="2"/>
      <c r="C26" s="2"/>
      <c r="D26" s="2"/>
      <c r="E26" s="2"/>
      <c r="F26" s="2"/>
      <c r="G26" s="2"/>
      <c r="H26" s="2"/>
      <c r="I26" s="2"/>
      <c r="J26" s="3"/>
      <c r="K26" s="3"/>
      <c r="L26" s="3"/>
    </row>
    <row r="27" spans="2:12" ht="26.4" x14ac:dyDescent="0.3">
      <c r="B27" s="116" t="s">
        <v>6</v>
      </c>
      <c r="C27" s="117"/>
      <c r="D27" s="117"/>
      <c r="E27" s="117"/>
      <c r="F27" s="118"/>
      <c r="G27" s="36" t="s">
        <v>135</v>
      </c>
      <c r="H27" s="36" t="s">
        <v>33</v>
      </c>
      <c r="I27" s="36" t="s">
        <v>31</v>
      </c>
      <c r="J27" s="36" t="s">
        <v>136</v>
      </c>
      <c r="K27" s="36" t="s">
        <v>11</v>
      </c>
      <c r="L27" s="36" t="s">
        <v>32</v>
      </c>
    </row>
    <row r="28" spans="2:12" ht="12.75" customHeight="1" x14ac:dyDescent="0.3">
      <c r="B28" s="116">
        <v>1</v>
      </c>
      <c r="C28" s="117"/>
      <c r="D28" s="117"/>
      <c r="E28" s="117"/>
      <c r="F28" s="118"/>
      <c r="G28" s="36">
        <v>2</v>
      </c>
      <c r="H28" s="36">
        <v>3</v>
      </c>
      <c r="I28" s="36">
        <v>4</v>
      </c>
      <c r="J28" s="36">
        <v>5</v>
      </c>
      <c r="K28" s="36" t="s">
        <v>13</v>
      </c>
      <c r="L28" s="36" t="s">
        <v>14</v>
      </c>
    </row>
    <row r="29" spans="2:12" x14ac:dyDescent="0.3">
      <c r="B29" s="5"/>
      <c r="C29" s="5"/>
      <c r="D29" s="5"/>
      <c r="E29" s="5"/>
      <c r="F29" s="5" t="s">
        <v>7</v>
      </c>
      <c r="G29" s="48">
        <f>G30+G76</f>
        <v>844779.69</v>
      </c>
      <c r="H29" s="48">
        <f>H30+H76</f>
        <v>799124</v>
      </c>
      <c r="I29" s="48">
        <f t="shared" ref="I29" si="10">I30+I76</f>
        <v>0</v>
      </c>
      <c r="J29" s="48">
        <v>946347.66</v>
      </c>
      <c r="K29" s="45">
        <f>J29/G29*100</f>
        <v>112.02301276916353</v>
      </c>
      <c r="L29" s="45">
        <f>J29/H29*100</f>
        <v>118.42313082825694</v>
      </c>
    </row>
    <row r="30" spans="2:12" x14ac:dyDescent="0.3">
      <c r="B30" s="5">
        <v>3</v>
      </c>
      <c r="C30" s="5"/>
      <c r="D30" s="5">
        <v>3</v>
      </c>
      <c r="E30" s="5"/>
      <c r="F30" s="5" t="s">
        <v>3</v>
      </c>
      <c r="G30" s="48">
        <f>G31+G39+G71</f>
        <v>843793.02999999991</v>
      </c>
      <c r="H30" s="48">
        <v>795142</v>
      </c>
      <c r="I30" s="48">
        <f t="shared" ref="I30" si="11">I31+I39</f>
        <v>0</v>
      </c>
      <c r="J30" s="48">
        <v>934800.96</v>
      </c>
      <c r="K30" s="45">
        <f t="shared" ref="K30:K79" si="12">J30/G30*100</f>
        <v>110.78557498869127</v>
      </c>
      <c r="L30" s="45">
        <f t="shared" ref="L30:L81" si="13">J30/H30*100</f>
        <v>117.56402755734194</v>
      </c>
    </row>
    <row r="31" spans="2:12" x14ac:dyDescent="0.3">
      <c r="B31" s="5"/>
      <c r="C31" s="9">
        <v>31</v>
      </c>
      <c r="D31" s="9">
        <v>31</v>
      </c>
      <c r="E31" s="9"/>
      <c r="F31" s="9" t="s">
        <v>4</v>
      </c>
      <c r="G31" s="44">
        <f>G32+G34+G36</f>
        <v>738229.05999999994</v>
      </c>
      <c r="H31" s="44">
        <v>716703</v>
      </c>
      <c r="I31" s="44"/>
      <c r="J31" s="49">
        <f>J32+J34+J36</f>
        <v>836805.45</v>
      </c>
      <c r="K31" s="45">
        <f t="shared" si="12"/>
        <v>113.3530898932643</v>
      </c>
      <c r="L31" s="45">
        <f t="shared" si="13"/>
        <v>116.75763182238667</v>
      </c>
    </row>
    <row r="32" spans="2:12" x14ac:dyDescent="0.3">
      <c r="B32" s="6"/>
      <c r="C32" s="6"/>
      <c r="D32" s="6">
        <v>311</v>
      </c>
      <c r="E32" s="6"/>
      <c r="F32" s="6" t="s">
        <v>18</v>
      </c>
      <c r="G32" s="48">
        <f>G33</f>
        <v>610106.66</v>
      </c>
      <c r="H32" s="48">
        <f>H33</f>
        <v>576504</v>
      </c>
      <c r="I32" s="48">
        <f t="shared" ref="I32:J32" si="14">I33</f>
        <v>0</v>
      </c>
      <c r="J32" s="48">
        <f t="shared" si="14"/>
        <v>691981.41</v>
      </c>
      <c r="K32" s="45">
        <f t="shared" si="12"/>
        <v>113.41974368875107</v>
      </c>
      <c r="L32" s="45">
        <f t="shared" si="13"/>
        <v>120.03063465301196</v>
      </c>
    </row>
    <row r="33" spans="2:12" x14ac:dyDescent="0.3">
      <c r="B33" s="6"/>
      <c r="C33" s="6"/>
      <c r="D33" s="6"/>
      <c r="E33" s="6">
        <v>3111</v>
      </c>
      <c r="F33" s="6" t="s">
        <v>19</v>
      </c>
      <c r="G33" s="44">
        <v>610106.66</v>
      </c>
      <c r="H33" s="44">
        <v>576504</v>
      </c>
      <c r="I33" s="44"/>
      <c r="J33" s="45">
        <v>691981.41</v>
      </c>
      <c r="K33" s="45">
        <f t="shared" si="12"/>
        <v>113.41974368875107</v>
      </c>
      <c r="L33" s="45">
        <f t="shared" si="13"/>
        <v>120.03063465301196</v>
      </c>
    </row>
    <row r="34" spans="2:12" x14ac:dyDescent="0.3">
      <c r="B34" s="6"/>
      <c r="C34" s="6"/>
      <c r="D34" s="6">
        <v>312</v>
      </c>
      <c r="E34" s="6"/>
      <c r="F34" s="6" t="s">
        <v>60</v>
      </c>
      <c r="G34" s="44">
        <v>27421.33</v>
      </c>
      <c r="H34" s="48">
        <v>26279</v>
      </c>
      <c r="I34" s="48">
        <f t="shared" ref="I34" si="15">I35</f>
        <v>0</v>
      </c>
      <c r="J34" s="48">
        <v>31452.85</v>
      </c>
      <c r="K34" s="45">
        <f t="shared" si="12"/>
        <v>114.70213151586739</v>
      </c>
      <c r="L34" s="45">
        <f t="shared" si="13"/>
        <v>119.68815403934701</v>
      </c>
    </row>
    <row r="35" spans="2:12" x14ac:dyDescent="0.3">
      <c r="B35" s="6"/>
      <c r="C35" s="6"/>
      <c r="D35" s="6"/>
      <c r="E35" s="6">
        <v>3121</v>
      </c>
      <c r="F35" s="58" t="s">
        <v>60</v>
      </c>
      <c r="G35" s="44">
        <v>27421.33</v>
      </c>
      <c r="H35" s="44">
        <v>26279</v>
      </c>
      <c r="I35" s="44"/>
      <c r="J35" s="45">
        <v>31452.85</v>
      </c>
      <c r="K35" s="45">
        <f t="shared" si="12"/>
        <v>114.70213151586739</v>
      </c>
      <c r="L35" s="45">
        <f t="shared" si="13"/>
        <v>119.68815403934701</v>
      </c>
    </row>
    <row r="36" spans="2:12" x14ac:dyDescent="0.3">
      <c r="B36" s="6"/>
      <c r="C36" s="6"/>
      <c r="D36" s="6">
        <v>313</v>
      </c>
      <c r="E36" s="6"/>
      <c r="F36" s="6" t="s">
        <v>62</v>
      </c>
      <c r="G36" s="44">
        <f>G37+G38</f>
        <v>100701.06999999999</v>
      </c>
      <c r="H36" s="48">
        <f>H37</f>
        <v>113920</v>
      </c>
      <c r="I36" s="48">
        <f t="shared" ref="I36:J36" si="16">I37</f>
        <v>0</v>
      </c>
      <c r="J36" s="48">
        <f t="shared" si="16"/>
        <v>113371.19</v>
      </c>
      <c r="K36" s="45">
        <f t="shared" si="12"/>
        <v>112.58191198961443</v>
      </c>
      <c r="L36" s="45">
        <f t="shared" si="13"/>
        <v>99.518249648876406</v>
      </c>
    </row>
    <row r="37" spans="2:12" x14ac:dyDescent="0.3">
      <c r="B37" s="6"/>
      <c r="C37" s="6"/>
      <c r="D37" s="6"/>
      <c r="E37" s="6">
        <v>3132</v>
      </c>
      <c r="F37" s="58" t="s">
        <v>61</v>
      </c>
      <c r="G37" s="44">
        <v>100540.2</v>
      </c>
      <c r="H37" s="44">
        <v>113920</v>
      </c>
      <c r="I37" s="44"/>
      <c r="J37" s="45">
        <v>113371.19</v>
      </c>
      <c r="K37" s="45">
        <f t="shared" si="12"/>
        <v>112.76204940909209</v>
      </c>
      <c r="L37" s="45">
        <f t="shared" si="13"/>
        <v>99.518249648876406</v>
      </c>
    </row>
    <row r="38" spans="2:12" x14ac:dyDescent="0.3">
      <c r="B38" s="6"/>
      <c r="C38" s="6"/>
      <c r="D38" s="6"/>
      <c r="E38" s="6">
        <v>3133</v>
      </c>
      <c r="F38" s="58" t="s">
        <v>70</v>
      </c>
      <c r="G38" s="44">
        <v>160.87</v>
      </c>
      <c r="H38" s="44">
        <v>0</v>
      </c>
      <c r="I38" s="44"/>
      <c r="J38" s="45">
        <v>0</v>
      </c>
      <c r="K38" s="45">
        <f t="shared" si="12"/>
        <v>0</v>
      </c>
      <c r="L38" s="45" t="e">
        <f t="shared" si="13"/>
        <v>#DIV/0!</v>
      </c>
    </row>
    <row r="39" spans="2:12" x14ac:dyDescent="0.3">
      <c r="B39" s="6"/>
      <c r="C39" s="6">
        <v>32</v>
      </c>
      <c r="D39" s="7">
        <v>32</v>
      </c>
      <c r="E39" s="7"/>
      <c r="F39" s="6" t="s">
        <v>10</v>
      </c>
      <c r="G39" s="44">
        <v>101718.26</v>
      </c>
      <c r="H39" s="48">
        <f>H40+H44+H51+H63</f>
        <v>78439</v>
      </c>
      <c r="I39" s="48">
        <f t="shared" ref="I39" si="17">I40+I44+I51+I63</f>
        <v>0</v>
      </c>
      <c r="J39" s="48">
        <f>J40+J44+J51+J63+J60</f>
        <v>96739.25</v>
      </c>
      <c r="K39" s="45">
        <f t="shared" si="12"/>
        <v>95.105097157580161</v>
      </c>
      <c r="L39" s="45">
        <f t="shared" si="13"/>
        <v>123.3305498540267</v>
      </c>
    </row>
    <row r="40" spans="2:12" x14ac:dyDescent="0.3">
      <c r="B40" s="6"/>
      <c r="C40" s="6"/>
      <c r="D40" s="6">
        <v>321</v>
      </c>
      <c r="E40" s="6"/>
      <c r="F40" s="6" t="s">
        <v>20</v>
      </c>
      <c r="G40" s="48">
        <v>23685.98</v>
      </c>
      <c r="H40" s="48">
        <v>24709</v>
      </c>
      <c r="I40" s="48">
        <f t="shared" ref="I40" si="18">SUM(I41:I42)</f>
        <v>0</v>
      </c>
      <c r="J40" s="48">
        <f>SUM(J41:J43)</f>
        <v>27810.190000000002</v>
      </c>
      <c r="K40" s="45">
        <f t="shared" si="12"/>
        <v>117.41203023898528</v>
      </c>
      <c r="L40" s="45">
        <f t="shared" si="13"/>
        <v>112.5508519163058</v>
      </c>
    </row>
    <row r="41" spans="2:12" x14ac:dyDescent="0.3">
      <c r="B41" s="6"/>
      <c r="C41" s="22"/>
      <c r="D41" s="6"/>
      <c r="E41" s="6">
        <v>3211</v>
      </c>
      <c r="F41" s="28" t="s">
        <v>21</v>
      </c>
      <c r="G41" s="44">
        <v>7012.53</v>
      </c>
      <c r="H41" s="44">
        <v>8379</v>
      </c>
      <c r="I41" s="44"/>
      <c r="J41" s="45">
        <v>7813.45</v>
      </c>
      <c r="K41" s="45">
        <f t="shared" si="12"/>
        <v>111.42127021203474</v>
      </c>
      <c r="L41" s="45">
        <f t="shared" si="13"/>
        <v>93.250387874448023</v>
      </c>
    </row>
    <row r="42" spans="2:12" x14ac:dyDescent="0.3">
      <c r="B42" s="6"/>
      <c r="C42" s="22"/>
      <c r="D42" s="7"/>
      <c r="E42" s="7">
        <v>3212</v>
      </c>
      <c r="F42" s="6" t="s">
        <v>63</v>
      </c>
      <c r="G42" s="44">
        <v>16348.94</v>
      </c>
      <c r="H42" s="44">
        <v>16000</v>
      </c>
      <c r="I42" s="44"/>
      <c r="J42" s="45">
        <v>19686.34</v>
      </c>
      <c r="K42" s="45">
        <f t="shared" si="12"/>
        <v>120.41355586356057</v>
      </c>
      <c r="L42" s="45">
        <f t="shared" si="13"/>
        <v>123.039625</v>
      </c>
    </row>
    <row r="43" spans="2:12" x14ac:dyDescent="0.3">
      <c r="B43" s="6"/>
      <c r="C43" s="22"/>
      <c r="D43" s="7"/>
      <c r="E43" s="7">
        <v>3213</v>
      </c>
      <c r="F43" s="6" t="s">
        <v>64</v>
      </c>
      <c r="G43" s="44">
        <v>324.51</v>
      </c>
      <c r="H43" s="44">
        <v>330</v>
      </c>
      <c r="I43" s="44"/>
      <c r="J43" s="45">
        <v>310.39999999999998</v>
      </c>
      <c r="K43" s="45">
        <f t="shared" si="12"/>
        <v>95.651905950509999</v>
      </c>
      <c r="L43" s="45">
        <f t="shared" si="13"/>
        <v>94.060606060606062</v>
      </c>
    </row>
    <row r="44" spans="2:12" x14ac:dyDescent="0.3">
      <c r="B44" s="6"/>
      <c r="C44" s="6"/>
      <c r="D44" s="7">
        <v>322</v>
      </c>
      <c r="E44" s="7"/>
      <c r="F44" s="6" t="s">
        <v>71</v>
      </c>
      <c r="G44" s="48">
        <f>SUM(G45:G50)</f>
        <v>27171.23</v>
      </c>
      <c r="H44" s="48">
        <f>SUM(H45:H49)</f>
        <v>30360</v>
      </c>
      <c r="I44" s="48">
        <f t="shared" ref="I44" si="19">SUM(I45:I49)</f>
        <v>0</v>
      </c>
      <c r="J44" s="48">
        <v>36922.370000000003</v>
      </c>
      <c r="K44" s="45">
        <f t="shared" si="12"/>
        <v>135.88773861175957</v>
      </c>
      <c r="L44" s="45">
        <f t="shared" si="13"/>
        <v>121.61518445322794</v>
      </c>
    </row>
    <row r="45" spans="2:12" x14ac:dyDescent="0.3">
      <c r="B45" s="6"/>
      <c r="C45" s="6"/>
      <c r="D45" s="7"/>
      <c r="E45" s="7">
        <v>3221</v>
      </c>
      <c r="F45" s="6" t="s">
        <v>65</v>
      </c>
      <c r="G45" s="44">
        <v>8742.83</v>
      </c>
      <c r="H45" s="44">
        <v>8660</v>
      </c>
      <c r="I45" s="44"/>
      <c r="J45" s="45">
        <v>6528.81</v>
      </c>
      <c r="K45" s="45">
        <f t="shared" si="12"/>
        <v>74.676163210310634</v>
      </c>
      <c r="L45" s="45">
        <f t="shared" si="13"/>
        <v>75.390415704387991</v>
      </c>
    </row>
    <row r="46" spans="2:12" x14ac:dyDescent="0.3">
      <c r="B46" s="6"/>
      <c r="C46" s="6"/>
      <c r="D46" s="7"/>
      <c r="E46" s="7">
        <v>3223</v>
      </c>
      <c r="F46" s="6" t="s">
        <v>103</v>
      </c>
      <c r="G46" s="44">
        <v>14600.67</v>
      </c>
      <c r="H46" s="44">
        <v>17000</v>
      </c>
      <c r="I46" s="44"/>
      <c r="J46" s="45">
        <v>22602.53</v>
      </c>
      <c r="K46" s="45">
        <f t="shared" si="12"/>
        <v>154.80474526169004</v>
      </c>
      <c r="L46" s="45">
        <f t="shared" si="13"/>
        <v>132.95605882352942</v>
      </c>
    </row>
    <row r="47" spans="2:12" x14ac:dyDescent="0.3">
      <c r="B47" s="6"/>
      <c r="C47" s="6"/>
      <c r="D47" s="7"/>
      <c r="E47" s="7">
        <v>3222</v>
      </c>
      <c r="F47" s="6" t="s">
        <v>66</v>
      </c>
      <c r="G47" s="44">
        <v>1414.69</v>
      </c>
      <c r="H47" s="44">
        <v>1200</v>
      </c>
      <c r="I47" s="44"/>
      <c r="J47" s="45">
        <v>821.05</v>
      </c>
      <c r="K47" s="45">
        <f t="shared" si="12"/>
        <v>58.037449900684948</v>
      </c>
      <c r="L47" s="45">
        <f t="shared" si="13"/>
        <v>68.420833333333334</v>
      </c>
    </row>
    <row r="48" spans="2:12" x14ac:dyDescent="0.3">
      <c r="B48" s="6"/>
      <c r="C48" s="6"/>
      <c r="D48" s="7"/>
      <c r="E48" s="7">
        <v>3224</v>
      </c>
      <c r="F48" s="6" t="s">
        <v>67</v>
      </c>
      <c r="G48" s="44">
        <v>2346.6799999999998</v>
      </c>
      <c r="H48" s="44">
        <v>3000</v>
      </c>
      <c r="I48" s="44"/>
      <c r="J48" s="45">
        <v>6512.45</v>
      </c>
      <c r="K48" s="45">
        <f t="shared" si="12"/>
        <v>277.517599331822</v>
      </c>
      <c r="L48" s="45">
        <f t="shared" si="13"/>
        <v>217.08166666666665</v>
      </c>
    </row>
    <row r="49" spans="2:12" x14ac:dyDescent="0.3">
      <c r="B49" s="6"/>
      <c r="C49" s="6"/>
      <c r="D49" s="7"/>
      <c r="E49" s="7">
        <v>3225</v>
      </c>
      <c r="F49" s="6" t="s">
        <v>68</v>
      </c>
      <c r="G49" s="44">
        <v>66.36</v>
      </c>
      <c r="H49" s="44">
        <v>500</v>
      </c>
      <c r="I49" s="44"/>
      <c r="J49" s="45"/>
      <c r="K49" s="45">
        <f t="shared" si="12"/>
        <v>0</v>
      </c>
      <c r="L49" s="45">
        <f t="shared" si="13"/>
        <v>0</v>
      </c>
    </row>
    <row r="50" spans="2:12" x14ac:dyDescent="0.3">
      <c r="B50" s="6"/>
      <c r="C50" s="6"/>
      <c r="D50" s="7"/>
      <c r="E50" s="7">
        <v>3227</v>
      </c>
      <c r="F50" s="6" t="s">
        <v>69</v>
      </c>
      <c r="G50" s="44"/>
      <c r="H50" s="44">
        <v>0</v>
      </c>
      <c r="I50" s="44"/>
      <c r="J50" s="45">
        <v>457.53</v>
      </c>
      <c r="K50" s="45" t="e">
        <f t="shared" si="12"/>
        <v>#DIV/0!</v>
      </c>
      <c r="L50" s="45" t="e">
        <f t="shared" si="13"/>
        <v>#DIV/0!</v>
      </c>
    </row>
    <row r="51" spans="2:12" x14ac:dyDescent="0.3">
      <c r="B51" s="6"/>
      <c r="C51" s="6"/>
      <c r="D51" s="7">
        <v>323</v>
      </c>
      <c r="E51" s="7"/>
      <c r="F51" s="6" t="s">
        <v>72</v>
      </c>
      <c r="G51" s="48">
        <v>37952.42</v>
      </c>
      <c r="H51" s="48">
        <f>SUM(H52:H59)</f>
        <v>19417</v>
      </c>
      <c r="I51" s="48">
        <f t="shared" ref="I51" si="20">SUM(I52:I59)</f>
        <v>0</v>
      </c>
      <c r="J51" s="48">
        <v>25394.46</v>
      </c>
      <c r="K51" s="45">
        <f t="shared" si="12"/>
        <v>66.911306314590746</v>
      </c>
      <c r="L51" s="45">
        <f t="shared" si="13"/>
        <v>130.78467322449399</v>
      </c>
    </row>
    <row r="52" spans="2:12" x14ac:dyDescent="0.3">
      <c r="B52" s="6"/>
      <c r="C52" s="6"/>
      <c r="D52" s="7"/>
      <c r="E52" s="7">
        <v>3231</v>
      </c>
      <c r="F52" s="6" t="s">
        <v>73</v>
      </c>
      <c r="G52" s="44">
        <v>11915.9</v>
      </c>
      <c r="H52" s="44">
        <v>1296</v>
      </c>
      <c r="I52" s="44"/>
      <c r="J52" s="45">
        <v>8098.96</v>
      </c>
      <c r="K52" s="45">
        <f t="shared" si="12"/>
        <v>67.967673444725122</v>
      </c>
      <c r="L52" s="45">
        <f t="shared" si="13"/>
        <v>624.91975308641975</v>
      </c>
    </row>
    <row r="53" spans="2:12" x14ac:dyDescent="0.3">
      <c r="B53" s="6"/>
      <c r="C53" s="6"/>
      <c r="D53" s="7"/>
      <c r="E53" s="7">
        <v>3232</v>
      </c>
      <c r="F53" s="6" t="s">
        <v>74</v>
      </c>
      <c r="G53" s="44">
        <v>8047.4</v>
      </c>
      <c r="H53" s="44">
        <v>5963</v>
      </c>
      <c r="I53" s="44"/>
      <c r="J53" s="45">
        <v>633.08000000000004</v>
      </c>
      <c r="K53" s="45">
        <f t="shared" si="12"/>
        <v>7.8668886845440769</v>
      </c>
      <c r="L53" s="45">
        <f t="shared" si="13"/>
        <v>10.61680362233775</v>
      </c>
    </row>
    <row r="54" spans="2:12" x14ac:dyDescent="0.3">
      <c r="B54" s="6"/>
      <c r="C54" s="6"/>
      <c r="D54" s="7"/>
      <c r="E54" s="7">
        <v>3233</v>
      </c>
      <c r="F54" s="6" t="s">
        <v>75</v>
      </c>
      <c r="G54" s="44">
        <v>844.12</v>
      </c>
      <c r="H54" s="44">
        <v>200</v>
      </c>
      <c r="I54" s="44"/>
      <c r="J54" s="45">
        <v>0</v>
      </c>
      <c r="K54" s="45">
        <f t="shared" si="12"/>
        <v>0</v>
      </c>
      <c r="L54" s="45">
        <f t="shared" si="13"/>
        <v>0</v>
      </c>
    </row>
    <row r="55" spans="2:12" x14ac:dyDescent="0.3">
      <c r="B55" s="6"/>
      <c r="C55" s="6"/>
      <c r="D55" s="7"/>
      <c r="E55" s="7">
        <v>3234</v>
      </c>
      <c r="F55" s="6" t="s">
        <v>76</v>
      </c>
      <c r="G55" s="44">
        <v>5508.02</v>
      </c>
      <c r="H55" s="44">
        <v>6012</v>
      </c>
      <c r="I55" s="44"/>
      <c r="J55" s="45">
        <v>5077.76</v>
      </c>
      <c r="K55" s="45">
        <f t="shared" si="12"/>
        <v>92.18848152330601</v>
      </c>
      <c r="L55" s="45">
        <f t="shared" si="13"/>
        <v>84.460412508316708</v>
      </c>
    </row>
    <row r="56" spans="2:12" x14ac:dyDescent="0.3">
      <c r="B56" s="6"/>
      <c r="C56" s="6"/>
      <c r="D56" s="7"/>
      <c r="E56" s="7">
        <v>3235</v>
      </c>
      <c r="F56" s="6" t="s">
        <v>77</v>
      </c>
      <c r="G56" s="44">
        <v>104.93</v>
      </c>
      <c r="H56" s="44">
        <v>100</v>
      </c>
      <c r="I56" s="44"/>
      <c r="J56" s="45">
        <v>329.93</v>
      </c>
      <c r="K56" s="45">
        <f t="shared" si="12"/>
        <v>314.42866673020109</v>
      </c>
      <c r="L56" s="45">
        <f t="shared" si="13"/>
        <v>329.93</v>
      </c>
    </row>
    <row r="57" spans="2:12" x14ac:dyDescent="0.3">
      <c r="B57" s="6"/>
      <c r="C57" s="6"/>
      <c r="D57" s="7"/>
      <c r="E57" s="7">
        <v>3236</v>
      </c>
      <c r="F57" s="6" t="s">
        <v>78</v>
      </c>
      <c r="G57" s="44">
        <v>4779.3500000000004</v>
      </c>
      <c r="H57" s="44">
        <v>0</v>
      </c>
      <c r="I57" s="44"/>
      <c r="J57" s="45">
        <v>318.54000000000002</v>
      </c>
      <c r="K57" s="45">
        <f t="shared" si="12"/>
        <v>6.6649230543902416</v>
      </c>
      <c r="L57" s="45" t="e">
        <f t="shared" si="13"/>
        <v>#DIV/0!</v>
      </c>
    </row>
    <row r="58" spans="2:12" x14ac:dyDescent="0.3">
      <c r="B58" s="6"/>
      <c r="C58" s="6"/>
      <c r="D58" s="7"/>
      <c r="E58" s="7">
        <v>3237</v>
      </c>
      <c r="F58" s="6" t="s">
        <v>79</v>
      </c>
      <c r="G58" s="44">
        <v>5093.72</v>
      </c>
      <c r="H58" s="44">
        <v>4200</v>
      </c>
      <c r="I58" s="44"/>
      <c r="J58" s="45">
        <v>8895.16</v>
      </c>
      <c r="K58" s="45">
        <f t="shared" si="12"/>
        <v>174.62993647079148</v>
      </c>
      <c r="L58" s="45">
        <f t="shared" si="13"/>
        <v>211.78952380952381</v>
      </c>
    </row>
    <row r="59" spans="2:12" x14ac:dyDescent="0.3">
      <c r="B59" s="6"/>
      <c r="C59" s="6"/>
      <c r="D59" s="7"/>
      <c r="E59" s="7">
        <v>3238</v>
      </c>
      <c r="F59" s="6" t="s">
        <v>80</v>
      </c>
      <c r="G59" s="44">
        <v>1658.98</v>
      </c>
      <c r="H59" s="44">
        <v>1646</v>
      </c>
      <c r="I59" s="44"/>
      <c r="J59" s="45">
        <v>2041.03</v>
      </c>
      <c r="K59" s="45">
        <f t="shared" si="12"/>
        <v>123.0292107198399</v>
      </c>
      <c r="L59" s="45">
        <f t="shared" si="13"/>
        <v>123.99939246658566</v>
      </c>
    </row>
    <row r="60" spans="2:12" x14ac:dyDescent="0.3">
      <c r="B60" s="6"/>
      <c r="C60" s="6"/>
      <c r="D60" s="7">
        <v>324</v>
      </c>
      <c r="E60" s="7"/>
      <c r="F60" s="6" t="s">
        <v>104</v>
      </c>
      <c r="G60" s="44">
        <v>676.89</v>
      </c>
      <c r="H60" s="44"/>
      <c r="I60" s="44"/>
      <c r="J60" s="45">
        <v>312.08</v>
      </c>
      <c r="K60" s="45">
        <f t="shared" si="12"/>
        <v>46.104980129710881</v>
      </c>
      <c r="L60" s="45" t="e">
        <f t="shared" si="13"/>
        <v>#DIV/0!</v>
      </c>
    </row>
    <row r="61" spans="2:12" x14ac:dyDescent="0.3">
      <c r="B61" s="6"/>
      <c r="C61" s="6"/>
      <c r="D61" s="7"/>
      <c r="E61" s="7">
        <v>3241</v>
      </c>
      <c r="F61" s="6" t="s">
        <v>104</v>
      </c>
      <c r="G61" s="44">
        <v>676.89</v>
      </c>
      <c r="H61" s="44"/>
      <c r="I61" s="44"/>
      <c r="J61" s="45">
        <v>312.08</v>
      </c>
      <c r="K61" s="45"/>
      <c r="L61" s="45"/>
    </row>
    <row r="62" spans="2:12" x14ac:dyDescent="0.3">
      <c r="B62" s="6"/>
      <c r="C62" s="6"/>
      <c r="D62" s="7"/>
      <c r="E62" s="7"/>
      <c r="F62" s="6"/>
      <c r="G62" s="44"/>
      <c r="H62" s="44">
        <v>0</v>
      </c>
      <c r="I62" s="44"/>
      <c r="J62" s="45"/>
      <c r="K62" s="45" t="e">
        <f t="shared" si="12"/>
        <v>#DIV/0!</v>
      </c>
      <c r="L62" s="45" t="e">
        <f t="shared" si="13"/>
        <v>#DIV/0!</v>
      </c>
    </row>
    <row r="63" spans="2:12" x14ac:dyDescent="0.3">
      <c r="B63" s="6"/>
      <c r="C63" s="6"/>
      <c r="D63" s="7">
        <v>329</v>
      </c>
      <c r="E63" s="7"/>
      <c r="F63" s="6" t="s">
        <v>81</v>
      </c>
      <c r="G63" s="48">
        <v>12231.74</v>
      </c>
      <c r="H63" s="48">
        <f>H66+H67+H70</f>
        <v>3953</v>
      </c>
      <c r="I63" s="48">
        <f t="shared" ref="I63" si="21">I66+I67+I70</f>
        <v>0</v>
      </c>
      <c r="J63" s="48">
        <v>6300.15</v>
      </c>
      <c r="K63" s="45">
        <f t="shared" si="12"/>
        <v>51.50657224564943</v>
      </c>
      <c r="L63" s="45">
        <f t="shared" si="13"/>
        <v>159.37642296989628</v>
      </c>
    </row>
    <row r="64" spans="2:12" x14ac:dyDescent="0.3">
      <c r="B64" s="6"/>
      <c r="C64" s="6"/>
      <c r="D64" s="7"/>
      <c r="E64" s="7">
        <v>3291</v>
      </c>
      <c r="F64" s="6" t="s">
        <v>142</v>
      </c>
      <c r="G64" s="48"/>
      <c r="H64" s="48"/>
      <c r="I64" s="48"/>
      <c r="J64" s="48">
        <v>1164</v>
      </c>
      <c r="K64" s="45"/>
      <c r="L64" s="45"/>
    </row>
    <row r="65" spans="2:12" x14ac:dyDescent="0.3">
      <c r="B65" s="6"/>
      <c r="C65" s="6"/>
      <c r="D65" s="7"/>
      <c r="E65" s="7">
        <v>3293</v>
      </c>
      <c r="F65" s="6" t="s">
        <v>105</v>
      </c>
      <c r="G65" s="48">
        <v>255.21</v>
      </c>
      <c r="H65" s="48"/>
      <c r="I65" s="48"/>
      <c r="J65" s="48">
        <v>156.78</v>
      </c>
      <c r="K65" s="45"/>
      <c r="L65" s="45"/>
    </row>
    <row r="66" spans="2:12" x14ac:dyDescent="0.3">
      <c r="B66" s="6"/>
      <c r="C66" s="6"/>
      <c r="D66" s="7"/>
      <c r="E66" s="7">
        <v>3292</v>
      </c>
      <c r="F66" s="6" t="s">
        <v>82</v>
      </c>
      <c r="G66" s="44">
        <v>2886.8</v>
      </c>
      <c r="H66" s="44">
        <v>1522</v>
      </c>
      <c r="I66" s="44"/>
      <c r="J66" s="45">
        <v>2886.86</v>
      </c>
      <c r="K66" s="45">
        <f t="shared" si="12"/>
        <v>100.00207842593876</v>
      </c>
      <c r="L66" s="45">
        <f t="shared" si="13"/>
        <v>189.67542706964522</v>
      </c>
    </row>
    <row r="67" spans="2:12" x14ac:dyDescent="0.3">
      <c r="B67" s="6"/>
      <c r="C67" s="6"/>
      <c r="D67" s="7"/>
      <c r="E67" s="7">
        <v>3294</v>
      </c>
      <c r="F67" s="6" t="s">
        <v>83</v>
      </c>
      <c r="G67" s="44">
        <v>33.18</v>
      </c>
      <c r="H67" s="44">
        <v>33</v>
      </c>
      <c r="I67" s="44"/>
      <c r="J67" s="45">
        <v>35</v>
      </c>
      <c r="K67" s="45">
        <f t="shared" si="12"/>
        <v>105.48523206751055</v>
      </c>
      <c r="L67" s="45">
        <f t="shared" si="13"/>
        <v>106.06060606060606</v>
      </c>
    </row>
    <row r="68" spans="2:12" x14ac:dyDescent="0.3">
      <c r="B68" s="6"/>
      <c r="C68" s="6"/>
      <c r="D68" s="7"/>
      <c r="E68" s="7">
        <v>3295</v>
      </c>
      <c r="F68" s="6" t="s">
        <v>84</v>
      </c>
      <c r="G68" s="44">
        <v>2032.32</v>
      </c>
      <c r="H68" s="44">
        <v>0</v>
      </c>
      <c r="I68" s="44"/>
      <c r="J68" s="45">
        <v>964.43</v>
      </c>
      <c r="K68" s="45">
        <f t="shared" si="12"/>
        <v>47.454633128641163</v>
      </c>
      <c r="L68" s="45" t="e">
        <f t="shared" si="13"/>
        <v>#DIV/0!</v>
      </c>
    </row>
    <row r="69" spans="2:12" x14ac:dyDescent="0.3">
      <c r="B69" s="6"/>
      <c r="C69" s="6"/>
      <c r="D69" s="7"/>
      <c r="E69" s="7">
        <v>3296</v>
      </c>
      <c r="F69" s="6" t="s">
        <v>85</v>
      </c>
      <c r="G69" s="44">
        <v>4071.27</v>
      </c>
      <c r="H69" s="44">
        <v>0</v>
      </c>
      <c r="I69" s="44"/>
      <c r="J69" s="45">
        <v>0</v>
      </c>
      <c r="K69" s="45">
        <f t="shared" si="12"/>
        <v>0</v>
      </c>
      <c r="L69" s="45" t="e">
        <f t="shared" si="13"/>
        <v>#DIV/0!</v>
      </c>
    </row>
    <row r="70" spans="2:12" x14ac:dyDescent="0.3">
      <c r="B70" s="6"/>
      <c r="C70" s="6"/>
      <c r="D70" s="7"/>
      <c r="E70" s="7">
        <v>3299</v>
      </c>
      <c r="F70" s="6" t="s">
        <v>81</v>
      </c>
      <c r="G70" s="44">
        <v>2952.96</v>
      </c>
      <c r="H70" s="44">
        <v>2398</v>
      </c>
      <c r="I70" s="44"/>
      <c r="J70" s="45">
        <v>2257.08</v>
      </c>
      <c r="K70" s="45">
        <f t="shared" si="12"/>
        <v>76.434492847854358</v>
      </c>
      <c r="L70" s="45">
        <f t="shared" si="13"/>
        <v>94.123436196830696</v>
      </c>
    </row>
    <row r="71" spans="2:12" x14ac:dyDescent="0.3">
      <c r="B71" s="6"/>
      <c r="C71" s="6">
        <v>34</v>
      </c>
      <c r="D71" s="7">
        <v>34</v>
      </c>
      <c r="E71" s="7"/>
      <c r="F71" s="6" t="s">
        <v>86</v>
      </c>
      <c r="G71" s="48">
        <f>G72+G73</f>
        <v>3845.71</v>
      </c>
      <c r="H71" s="48">
        <f t="shared" ref="H71:J71" si="22">H72+H73</f>
        <v>432</v>
      </c>
      <c r="I71" s="48">
        <f t="shared" si="22"/>
        <v>0</v>
      </c>
      <c r="J71" s="48">
        <f t="shared" si="22"/>
        <v>482.82000000000005</v>
      </c>
      <c r="K71" s="45">
        <f t="shared" si="12"/>
        <v>12.554768820321865</v>
      </c>
      <c r="L71" s="45">
        <f t="shared" si="13"/>
        <v>111.76388888888891</v>
      </c>
    </row>
    <row r="72" spans="2:12" x14ac:dyDescent="0.3">
      <c r="B72" s="6"/>
      <c r="C72" s="6"/>
      <c r="D72" s="7"/>
      <c r="E72" s="7">
        <v>3431</v>
      </c>
      <c r="F72" s="6" t="s">
        <v>87</v>
      </c>
      <c r="G72" s="44">
        <v>426.16</v>
      </c>
      <c r="H72" s="44">
        <v>432</v>
      </c>
      <c r="I72" s="44"/>
      <c r="J72" s="45">
        <v>458.16</v>
      </c>
      <c r="K72" s="45">
        <f t="shared" si="12"/>
        <v>107.50891683874602</v>
      </c>
      <c r="L72" s="45">
        <f t="shared" si="13"/>
        <v>106.05555555555557</v>
      </c>
    </row>
    <row r="73" spans="2:12" x14ac:dyDescent="0.3">
      <c r="B73" s="6"/>
      <c r="C73" s="6"/>
      <c r="D73" s="7"/>
      <c r="E73" s="7">
        <v>3433</v>
      </c>
      <c r="F73" s="6" t="s">
        <v>88</v>
      </c>
      <c r="G73" s="44">
        <v>3419.55</v>
      </c>
      <c r="H73" s="44">
        <v>0</v>
      </c>
      <c r="I73" s="44"/>
      <c r="J73" s="45">
        <v>24.66</v>
      </c>
      <c r="K73" s="45">
        <f t="shared" si="12"/>
        <v>0.72114751941044875</v>
      </c>
      <c r="L73" s="45" t="e">
        <f t="shared" si="13"/>
        <v>#DIV/0!</v>
      </c>
    </row>
    <row r="74" spans="2:12" x14ac:dyDescent="0.3">
      <c r="B74" s="6"/>
      <c r="C74" s="6">
        <v>38</v>
      </c>
      <c r="D74" s="7">
        <v>38</v>
      </c>
      <c r="E74" s="7"/>
      <c r="F74" s="6" t="s">
        <v>89</v>
      </c>
      <c r="G74" s="44">
        <v>0</v>
      </c>
      <c r="H74" s="44"/>
      <c r="I74" s="44"/>
      <c r="J74" s="45">
        <f>J75</f>
        <v>773.44</v>
      </c>
      <c r="K74" s="45" t="e">
        <f t="shared" si="12"/>
        <v>#DIV/0!</v>
      </c>
      <c r="L74" s="45" t="e">
        <f t="shared" si="13"/>
        <v>#DIV/0!</v>
      </c>
    </row>
    <row r="75" spans="2:12" x14ac:dyDescent="0.3">
      <c r="B75" s="6"/>
      <c r="C75" s="6"/>
      <c r="D75" s="7"/>
      <c r="E75" s="7">
        <v>3812</v>
      </c>
      <c r="F75" s="6" t="s">
        <v>90</v>
      </c>
      <c r="G75" s="44">
        <v>0</v>
      </c>
      <c r="H75" s="44"/>
      <c r="I75" s="44"/>
      <c r="J75" s="45">
        <v>773.44</v>
      </c>
      <c r="K75" s="45" t="e">
        <f t="shared" si="12"/>
        <v>#DIV/0!</v>
      </c>
      <c r="L75" s="45" t="e">
        <f t="shared" si="13"/>
        <v>#DIV/0!</v>
      </c>
    </row>
    <row r="76" spans="2:12" x14ac:dyDescent="0.3">
      <c r="B76" s="8">
        <v>4</v>
      </c>
      <c r="C76" s="8"/>
      <c r="D76" s="8">
        <v>4</v>
      </c>
      <c r="E76" s="8"/>
      <c r="F76" s="20" t="s">
        <v>5</v>
      </c>
      <c r="G76" s="48">
        <f>G77</f>
        <v>986.66</v>
      </c>
      <c r="H76" s="48">
        <f>H77</f>
        <v>3982</v>
      </c>
      <c r="I76" s="48">
        <f t="shared" ref="I76" si="23">I77</f>
        <v>0</v>
      </c>
      <c r="J76" s="48">
        <v>11546.7</v>
      </c>
      <c r="K76" s="45">
        <f t="shared" si="12"/>
        <v>1170.2815559564592</v>
      </c>
      <c r="L76" s="45">
        <f t="shared" si="13"/>
        <v>289.97237569060775</v>
      </c>
    </row>
    <row r="77" spans="2:12" x14ac:dyDescent="0.3">
      <c r="B77" s="9"/>
      <c r="C77" s="9">
        <v>42</v>
      </c>
      <c r="D77" s="9">
        <v>42</v>
      </c>
      <c r="E77" s="9"/>
      <c r="F77" s="21" t="s">
        <v>91</v>
      </c>
      <c r="G77" s="44">
        <v>986.66</v>
      </c>
      <c r="H77" s="44">
        <v>3982</v>
      </c>
      <c r="I77" s="54"/>
      <c r="J77" s="45">
        <v>11546.7</v>
      </c>
      <c r="K77" s="45">
        <f t="shared" si="12"/>
        <v>1170.2815559564592</v>
      </c>
      <c r="L77" s="45">
        <f t="shared" si="13"/>
        <v>289.97237569060775</v>
      </c>
    </row>
    <row r="78" spans="2:12" x14ac:dyDescent="0.3">
      <c r="B78" s="9"/>
      <c r="C78" s="9"/>
      <c r="D78" s="6"/>
      <c r="E78" s="6">
        <v>4221</v>
      </c>
      <c r="F78" s="6" t="s">
        <v>92</v>
      </c>
      <c r="G78" s="44"/>
      <c r="H78" s="44">
        <v>3982</v>
      </c>
      <c r="I78" s="54"/>
      <c r="J78" s="45">
        <v>5541.63</v>
      </c>
      <c r="K78" s="45" t="e">
        <f t="shared" si="12"/>
        <v>#DIV/0!</v>
      </c>
      <c r="L78" s="45">
        <f t="shared" si="13"/>
        <v>139.16700150678051</v>
      </c>
    </row>
    <row r="79" spans="2:12" x14ac:dyDescent="0.3">
      <c r="B79" s="9"/>
      <c r="C79" s="9"/>
      <c r="D79" s="6"/>
      <c r="E79" s="6">
        <v>4223</v>
      </c>
      <c r="F79" s="6" t="s">
        <v>93</v>
      </c>
      <c r="G79" s="44"/>
      <c r="H79" s="44">
        <v>0</v>
      </c>
      <c r="I79" s="54"/>
      <c r="J79" s="45">
        <v>4999.25</v>
      </c>
      <c r="K79" s="45" t="e">
        <f t="shared" si="12"/>
        <v>#DIV/0!</v>
      </c>
      <c r="L79" s="45" t="e">
        <f t="shared" si="13"/>
        <v>#DIV/0!</v>
      </c>
    </row>
    <row r="80" spans="2:12" x14ac:dyDescent="0.3">
      <c r="B80" s="9"/>
      <c r="C80" s="9"/>
      <c r="D80" s="6"/>
      <c r="E80" s="6">
        <v>4227</v>
      </c>
      <c r="F80" s="6" t="s">
        <v>94</v>
      </c>
      <c r="G80">
        <v>455.77</v>
      </c>
      <c r="H80" s="44"/>
      <c r="I80" s="54"/>
      <c r="J80" s="45">
        <v>461.31</v>
      </c>
      <c r="K80" s="45">
        <f>J80/G81*100</f>
        <v>86.893706794251173</v>
      </c>
      <c r="L80" s="45" t="e">
        <f t="shared" si="13"/>
        <v>#DIV/0!</v>
      </c>
    </row>
    <row r="81" spans="2:12" x14ac:dyDescent="0.3">
      <c r="B81" s="9"/>
      <c r="C81" s="9"/>
      <c r="D81" s="6"/>
      <c r="E81" s="6">
        <v>4241</v>
      </c>
      <c r="F81" s="6" t="s">
        <v>95</v>
      </c>
      <c r="G81" s="44">
        <v>530.89</v>
      </c>
      <c r="H81" s="44"/>
      <c r="I81" s="54"/>
      <c r="J81" s="45">
        <v>544.51</v>
      </c>
      <c r="K81" s="45" t="e">
        <f>J81/#REF!*100</f>
        <v>#REF!</v>
      </c>
      <c r="L81" s="45" t="e">
        <f t="shared" si="13"/>
        <v>#DIV/0!</v>
      </c>
    </row>
    <row r="82" spans="2:12" x14ac:dyDescent="0.3">
      <c r="B82" s="52"/>
      <c r="C82" s="52"/>
      <c r="D82" s="53"/>
      <c r="E82" s="53"/>
      <c r="F82" s="53"/>
      <c r="G82" s="55"/>
      <c r="H82" s="55"/>
      <c r="I82" s="56"/>
      <c r="J82" s="57"/>
    </row>
  </sheetData>
  <protectedRanges>
    <protectedRange algorithmName="SHA-512" hashValue="R8frfBQ/MhInQYm+jLEgMwgPwCkrGPIUaxyIFLRSCn/+fIsUU6bmJDax/r7gTh2PEAEvgODYwg0rRRjqSM/oww==" saltValue="tbZzHO5lCNHCDH5y3XGZag==" spinCount="100000" sqref="F14:F15" name="Range1_2"/>
    <protectedRange algorithmName="SHA-512" hashValue="R8frfBQ/MhInQYm+jLEgMwgPwCkrGPIUaxyIFLRSCn/+fIsUU6bmJDax/r7gTh2PEAEvgODYwg0rRRjqSM/oww==" saltValue="tbZzHO5lCNHCDH5y3XGZag==" spinCount="100000" sqref="F16" name="Range1_4"/>
    <protectedRange algorithmName="SHA-512" hashValue="R8frfBQ/MhInQYm+jLEgMwgPwCkrGPIUaxyIFLRSCn/+fIsUU6bmJDax/r7gTh2PEAEvgODYwg0rRRjqSM/oww==" saltValue="tbZzHO5lCNHCDH5y3XGZag==" spinCount="100000" sqref="F17" name="Range1_5"/>
    <protectedRange algorithmName="SHA-512" hashValue="R8frfBQ/MhInQYm+jLEgMwgPwCkrGPIUaxyIFLRSCn/+fIsUU6bmJDax/r7gTh2PEAEvgODYwg0rRRjqSM/oww==" saltValue="tbZzHO5lCNHCDH5y3XGZag==" spinCount="100000" sqref="F18" name="Range1_6"/>
    <protectedRange algorithmName="SHA-512" hashValue="R8frfBQ/MhInQYm+jLEgMwgPwCkrGPIUaxyIFLRSCn/+fIsUU6bmJDax/r7gTh2PEAEvgODYwg0rRRjqSM/oww==" saltValue="tbZzHO5lCNHCDH5y3XGZag==" spinCount="100000" sqref="F21" name="Range1_7"/>
    <protectedRange algorithmName="SHA-512" hashValue="R8frfBQ/MhInQYm+jLEgMwgPwCkrGPIUaxyIFLRSCn/+fIsUU6bmJDax/r7gTh2PEAEvgODYwg0rRRjqSM/oww==" saltValue="tbZzHO5lCNHCDH5y3XGZag==" spinCount="100000" sqref="F22" name="Range1_8"/>
    <protectedRange algorithmName="SHA-512" hashValue="R8frfBQ/MhInQYm+jLEgMwgPwCkrGPIUaxyIFLRSCn/+fIsUU6bmJDax/r7gTh2PEAEvgODYwg0rRRjqSM/oww==" saltValue="tbZzHO5lCNHCDH5y3XGZag==" spinCount="100000" sqref="F23" name="Range1_10"/>
  </protectedRanges>
  <mergeCells count="7">
    <mergeCell ref="B8:F8"/>
    <mergeCell ref="B9:F9"/>
    <mergeCell ref="B27:F27"/>
    <mergeCell ref="B28:F28"/>
    <mergeCell ref="B2:L2"/>
    <mergeCell ref="B4:L4"/>
    <mergeCell ref="B6:L6"/>
  </mergeCells>
  <pageMargins left="0.7" right="0.7" top="0.75" bottom="0.75" header="0.3" footer="0.3"/>
  <pageSetup paperSize="9" scale="6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H27"/>
  <sheetViews>
    <sheetView topLeftCell="A11" workbookViewId="0">
      <selection activeCell="D29" sqref="D29"/>
    </sheetView>
  </sheetViews>
  <sheetFormatPr defaultRowHeight="14.4" x14ac:dyDescent="0.3"/>
  <cols>
    <col min="2" max="2" width="37.6640625" customWidth="1"/>
    <col min="3" max="6" width="25.33203125" customWidth="1"/>
    <col min="7" max="8" width="15.6640625" customWidth="1"/>
  </cols>
  <sheetData>
    <row r="1" spans="2:8" ht="17.399999999999999" x14ac:dyDescent="0.3">
      <c r="B1" s="2"/>
      <c r="C1" s="2"/>
      <c r="D1" s="2"/>
      <c r="E1" s="2"/>
      <c r="F1" s="3"/>
      <c r="G1" s="3"/>
      <c r="H1" s="3"/>
    </row>
    <row r="2" spans="2:8" ht="15.75" customHeight="1" x14ac:dyDescent="0.3">
      <c r="B2" s="90" t="s">
        <v>28</v>
      </c>
      <c r="C2" s="90"/>
      <c r="D2" s="90"/>
      <c r="E2" s="90"/>
      <c r="F2" s="90"/>
      <c r="G2" s="90"/>
      <c r="H2" s="90"/>
    </row>
    <row r="3" spans="2:8" ht="17.399999999999999" x14ac:dyDescent="0.3">
      <c r="B3" s="2"/>
      <c r="C3" s="2"/>
      <c r="D3" s="2"/>
      <c r="E3" s="2"/>
      <c r="F3" s="3"/>
      <c r="G3" s="3"/>
      <c r="H3" s="3"/>
    </row>
    <row r="4" spans="2:8" ht="26.4" x14ac:dyDescent="0.3">
      <c r="B4" s="36" t="s">
        <v>6</v>
      </c>
      <c r="C4" s="36" t="s">
        <v>135</v>
      </c>
      <c r="D4" s="36" t="s">
        <v>33</v>
      </c>
      <c r="E4" s="36" t="s">
        <v>31</v>
      </c>
      <c r="F4" s="36" t="s">
        <v>136</v>
      </c>
      <c r="G4" s="36" t="s">
        <v>11</v>
      </c>
      <c r="H4" s="36" t="s">
        <v>32</v>
      </c>
    </row>
    <row r="5" spans="2:8" x14ac:dyDescent="0.3">
      <c r="B5" s="36">
        <v>1</v>
      </c>
      <c r="C5" s="36">
        <v>2</v>
      </c>
      <c r="D5" s="36">
        <v>3</v>
      </c>
      <c r="E5" s="36">
        <v>4</v>
      </c>
      <c r="F5" s="36">
        <v>5</v>
      </c>
      <c r="G5" s="36" t="s">
        <v>13</v>
      </c>
      <c r="H5" s="36" t="s">
        <v>14</v>
      </c>
    </row>
    <row r="6" spans="2:8" x14ac:dyDescent="0.3">
      <c r="B6" s="5" t="s">
        <v>27</v>
      </c>
      <c r="C6" s="48">
        <v>858910.41</v>
      </c>
      <c r="D6" s="48">
        <f>D7+D9+D11+D14</f>
        <v>799124</v>
      </c>
      <c r="E6" s="48"/>
      <c r="F6" s="48">
        <v>921903.65</v>
      </c>
      <c r="G6" s="45">
        <f>F6/C6*100</f>
        <v>107.33408738170958</v>
      </c>
      <c r="H6" s="45">
        <f>F6/D6*100</f>
        <v>115.36428013674976</v>
      </c>
    </row>
    <row r="7" spans="2:8" x14ac:dyDescent="0.3">
      <c r="B7" s="5" t="s">
        <v>25</v>
      </c>
      <c r="C7" s="48">
        <f>C8</f>
        <v>63927.3</v>
      </c>
      <c r="D7" s="48">
        <f t="shared" ref="D7:F7" si="0">D8</f>
        <v>77510</v>
      </c>
      <c r="E7" s="44"/>
      <c r="F7" s="48">
        <f t="shared" si="0"/>
        <v>60777.63</v>
      </c>
      <c r="G7" s="45">
        <f t="shared" ref="G7:G27" si="1">F7/C7*100</f>
        <v>95.073043910817432</v>
      </c>
      <c r="H7" s="45">
        <f t="shared" ref="H7:H27" si="2">F7/D7*100</f>
        <v>78.412630628306019</v>
      </c>
    </row>
    <row r="8" spans="2:8" x14ac:dyDescent="0.3">
      <c r="B8" s="30" t="s">
        <v>24</v>
      </c>
      <c r="C8" s="44">
        <v>63927.3</v>
      </c>
      <c r="D8" s="44">
        <v>77510</v>
      </c>
      <c r="E8" s="44"/>
      <c r="F8" s="45">
        <v>60777.63</v>
      </c>
      <c r="G8" s="45">
        <f t="shared" si="1"/>
        <v>95.073043910817432</v>
      </c>
      <c r="H8" s="45">
        <f t="shared" si="2"/>
        <v>78.412630628306019</v>
      </c>
    </row>
    <row r="9" spans="2:8" x14ac:dyDescent="0.3">
      <c r="B9" s="5" t="s">
        <v>23</v>
      </c>
      <c r="C9" s="48">
        <f>C10</f>
        <v>10338.24</v>
      </c>
      <c r="D9" s="48">
        <f>D10</f>
        <v>4911</v>
      </c>
      <c r="E9" s="44"/>
      <c r="F9" s="48">
        <f>F10</f>
        <v>18002.48</v>
      </c>
      <c r="G9" s="45">
        <f t="shared" si="1"/>
        <v>174.13486241371839</v>
      </c>
      <c r="H9" s="45">
        <f t="shared" si="2"/>
        <v>366.57462838525754</v>
      </c>
    </row>
    <row r="10" spans="2:8" x14ac:dyDescent="0.3">
      <c r="B10" s="29" t="s">
        <v>22</v>
      </c>
      <c r="C10" s="44">
        <v>10338.24</v>
      </c>
      <c r="D10" s="44">
        <v>4911</v>
      </c>
      <c r="E10" s="54"/>
      <c r="F10" s="45">
        <v>18002.48</v>
      </c>
      <c r="G10" s="45">
        <f t="shared" si="1"/>
        <v>174.13486241371839</v>
      </c>
      <c r="H10" s="45">
        <f t="shared" si="2"/>
        <v>366.57462838525754</v>
      </c>
    </row>
    <row r="11" spans="2:8" x14ac:dyDescent="0.3">
      <c r="B11" s="5" t="s">
        <v>98</v>
      </c>
      <c r="C11" s="48">
        <f>C12+C13</f>
        <v>770441.01</v>
      </c>
      <c r="D11" s="48">
        <f>D12+D13</f>
        <v>716703</v>
      </c>
      <c r="E11" s="44"/>
      <c r="F11" s="48">
        <f>F12+F13</f>
        <v>825207.26</v>
      </c>
      <c r="G11" s="45">
        <f t="shared" si="1"/>
        <v>107.10842871669047</v>
      </c>
      <c r="H11" s="45">
        <f t="shared" si="2"/>
        <v>115.13936177189157</v>
      </c>
    </row>
    <row r="12" spans="2:8" x14ac:dyDescent="0.3">
      <c r="B12" s="9" t="s">
        <v>100</v>
      </c>
      <c r="C12" s="44">
        <v>770441.01</v>
      </c>
      <c r="D12" s="44">
        <v>716703</v>
      </c>
      <c r="E12" s="54"/>
      <c r="F12" s="45">
        <v>825207.26</v>
      </c>
      <c r="G12" s="45">
        <f t="shared" si="1"/>
        <v>107.10842871669047</v>
      </c>
      <c r="H12" s="45">
        <f t="shared" si="2"/>
        <v>115.13936177189157</v>
      </c>
    </row>
    <row r="13" spans="2:8" x14ac:dyDescent="0.3">
      <c r="B13" s="29" t="s">
        <v>99</v>
      </c>
      <c r="C13" s="44"/>
      <c r="D13" s="44"/>
      <c r="E13" s="54"/>
      <c r="F13" s="45"/>
      <c r="G13" s="45" t="e">
        <f t="shared" si="1"/>
        <v>#DIV/0!</v>
      </c>
      <c r="H13" s="45" t="e">
        <f t="shared" si="2"/>
        <v>#DIV/0!</v>
      </c>
    </row>
    <row r="14" spans="2:8" x14ac:dyDescent="0.3">
      <c r="B14" s="59" t="s">
        <v>131</v>
      </c>
      <c r="C14" s="48">
        <f>C15</f>
        <v>10317.07</v>
      </c>
      <c r="D14" s="48">
        <f>D15</f>
        <v>0</v>
      </c>
      <c r="E14" s="44"/>
      <c r="F14" s="48">
        <v>15917.04</v>
      </c>
      <c r="G14" s="45">
        <f t="shared" si="1"/>
        <v>154.27868571212565</v>
      </c>
      <c r="H14" s="45" t="e">
        <f t="shared" si="2"/>
        <v>#DIV/0!</v>
      </c>
    </row>
    <row r="15" spans="2:8" x14ac:dyDescent="0.3">
      <c r="B15" s="29" t="s">
        <v>132</v>
      </c>
      <c r="C15" s="44">
        <v>10317.07</v>
      </c>
      <c r="D15" s="44"/>
      <c r="E15" s="54"/>
      <c r="F15" s="45">
        <v>15917.04</v>
      </c>
      <c r="G15" s="45">
        <f t="shared" si="1"/>
        <v>154.27868571212565</v>
      </c>
      <c r="H15" s="45" t="e">
        <f t="shared" si="2"/>
        <v>#DIV/0!</v>
      </c>
    </row>
    <row r="16" spans="2:8" x14ac:dyDescent="0.3">
      <c r="B16" s="29" t="s">
        <v>59</v>
      </c>
      <c r="C16" s="44">
        <v>3886.79</v>
      </c>
      <c r="D16" s="44"/>
      <c r="E16" s="54"/>
      <c r="F16" s="45">
        <v>1999.24</v>
      </c>
      <c r="G16" s="45">
        <f t="shared" si="1"/>
        <v>51.436789741663425</v>
      </c>
      <c r="H16" s="45" t="e">
        <f t="shared" si="2"/>
        <v>#DIV/0!</v>
      </c>
    </row>
    <row r="17" spans="2:8" x14ac:dyDescent="0.3">
      <c r="B17" s="64"/>
      <c r="C17" s="65"/>
      <c r="D17" s="65"/>
      <c r="E17" s="66"/>
      <c r="F17" s="67"/>
      <c r="G17" s="67"/>
      <c r="H17" s="67"/>
    </row>
    <row r="18" spans="2:8" ht="15.75" customHeight="1" x14ac:dyDescent="0.3">
      <c r="B18" s="5" t="s">
        <v>26</v>
      </c>
      <c r="C18" s="48">
        <v>844779.69</v>
      </c>
      <c r="D18" s="48">
        <f>D19+D21+D23+D26</f>
        <v>799124</v>
      </c>
      <c r="E18" s="54"/>
      <c r="F18" s="49">
        <v>946347.66</v>
      </c>
      <c r="G18" s="45">
        <f t="shared" si="1"/>
        <v>112.02301276916353</v>
      </c>
      <c r="H18" s="45">
        <f t="shared" si="2"/>
        <v>118.42313082825694</v>
      </c>
    </row>
    <row r="19" spans="2:8" ht="15.75" customHeight="1" x14ac:dyDescent="0.3">
      <c r="B19" s="5" t="s">
        <v>25</v>
      </c>
      <c r="C19" s="48">
        <f>C20</f>
        <v>63927.3</v>
      </c>
      <c r="D19" s="48">
        <f>D20</f>
        <v>77536</v>
      </c>
      <c r="E19" s="44"/>
      <c r="F19" s="49">
        <f>F20</f>
        <v>96842.1</v>
      </c>
      <c r="G19" s="45">
        <f t="shared" si="1"/>
        <v>151.48786199323294</v>
      </c>
      <c r="H19" s="45">
        <f t="shared" si="2"/>
        <v>124.89953054065208</v>
      </c>
    </row>
    <row r="20" spans="2:8" x14ac:dyDescent="0.3">
      <c r="B20" s="30" t="s">
        <v>24</v>
      </c>
      <c r="C20" s="44">
        <v>63927.3</v>
      </c>
      <c r="D20" s="44">
        <v>77536</v>
      </c>
      <c r="E20" s="44"/>
      <c r="F20" s="45">
        <v>96842.1</v>
      </c>
      <c r="G20" s="45">
        <f t="shared" si="1"/>
        <v>151.48786199323294</v>
      </c>
      <c r="H20" s="45">
        <f t="shared" si="2"/>
        <v>124.89953054065208</v>
      </c>
    </row>
    <row r="21" spans="2:8" x14ac:dyDescent="0.3">
      <c r="B21" s="5" t="s">
        <v>23</v>
      </c>
      <c r="C21" s="61">
        <f>C22</f>
        <v>0</v>
      </c>
      <c r="D21" s="48">
        <f>D22</f>
        <v>4385</v>
      </c>
      <c r="E21" s="54"/>
      <c r="F21" s="49">
        <f>F22</f>
        <v>10524.24</v>
      </c>
      <c r="G21" s="45" t="e">
        <f t="shared" si="1"/>
        <v>#DIV/0!</v>
      </c>
      <c r="H21" s="45">
        <f t="shared" si="2"/>
        <v>240.0054732041049</v>
      </c>
    </row>
    <row r="22" spans="2:8" x14ac:dyDescent="0.3">
      <c r="B22" s="29" t="s">
        <v>22</v>
      </c>
      <c r="C22" s="62">
        <v>0</v>
      </c>
      <c r="D22" s="44">
        <v>4385</v>
      </c>
      <c r="E22" s="54"/>
      <c r="F22" s="45">
        <v>10524.24</v>
      </c>
      <c r="G22" s="45" t="e">
        <f t="shared" si="1"/>
        <v>#DIV/0!</v>
      </c>
      <c r="H22" s="45">
        <f t="shared" si="2"/>
        <v>240.0054732041049</v>
      </c>
    </row>
    <row r="23" spans="2:8" x14ac:dyDescent="0.3">
      <c r="B23" s="5" t="s">
        <v>98</v>
      </c>
      <c r="C23" s="61">
        <f>C24+C25</f>
        <v>766648.53</v>
      </c>
      <c r="D23" s="48">
        <f>D24+D25</f>
        <v>717203</v>
      </c>
      <c r="E23" s="54"/>
      <c r="F23" s="49">
        <f>F24+F25</f>
        <v>838981.32</v>
      </c>
      <c r="G23" s="45">
        <f t="shared" si="1"/>
        <v>109.43493493687386</v>
      </c>
      <c r="H23" s="45">
        <f t="shared" si="2"/>
        <v>116.97961664967937</v>
      </c>
    </row>
    <row r="24" spans="2:8" x14ac:dyDescent="0.3">
      <c r="B24" s="9" t="s">
        <v>100</v>
      </c>
      <c r="C24" s="62">
        <v>766648.53</v>
      </c>
      <c r="D24" s="44">
        <v>717203</v>
      </c>
      <c r="E24" s="54"/>
      <c r="F24" s="45">
        <v>838981.32</v>
      </c>
      <c r="G24" s="45">
        <f t="shared" si="1"/>
        <v>109.43493493687386</v>
      </c>
      <c r="H24" s="45">
        <f t="shared" si="2"/>
        <v>116.97961664967937</v>
      </c>
    </row>
    <row r="25" spans="2:8" x14ac:dyDescent="0.3">
      <c r="B25" s="29" t="s">
        <v>99</v>
      </c>
      <c r="C25" s="62"/>
      <c r="D25" s="44"/>
      <c r="E25" s="54"/>
      <c r="F25" s="45"/>
      <c r="G25" s="45" t="e">
        <f t="shared" si="1"/>
        <v>#DIV/0!</v>
      </c>
      <c r="H25" s="45" t="e">
        <f t="shared" si="2"/>
        <v>#DIV/0!</v>
      </c>
    </row>
    <row r="26" spans="2:8" x14ac:dyDescent="0.3">
      <c r="B26" s="59" t="s">
        <v>131</v>
      </c>
      <c r="C26" s="63">
        <v>0</v>
      </c>
      <c r="D26" s="60">
        <f>D27</f>
        <v>0</v>
      </c>
      <c r="E26" s="27"/>
      <c r="F26" s="60">
        <f>F27</f>
        <v>0</v>
      </c>
      <c r="G26" s="45" t="e">
        <f t="shared" si="1"/>
        <v>#DIV/0!</v>
      </c>
      <c r="H26" s="45" t="e">
        <f t="shared" si="2"/>
        <v>#DIV/0!</v>
      </c>
    </row>
    <row r="27" spans="2:8" x14ac:dyDescent="0.3">
      <c r="B27" s="29" t="s">
        <v>132</v>
      </c>
      <c r="C27" s="27">
        <v>10317.07</v>
      </c>
      <c r="D27" s="27"/>
      <c r="E27" s="27"/>
      <c r="F27" s="27"/>
      <c r="G27" s="45">
        <f t="shared" si="1"/>
        <v>0</v>
      </c>
      <c r="H27" s="45" t="e">
        <f t="shared" si="2"/>
        <v>#DIV/0!</v>
      </c>
    </row>
  </sheetData>
  <mergeCells count="1">
    <mergeCell ref="B2:H2"/>
  </mergeCells>
  <pageMargins left="0.7" right="0.7" top="0.75" bottom="0.75" header="0.3" footer="0.3"/>
  <pageSetup paperSize="9" scale="73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H8"/>
  <sheetViews>
    <sheetView workbookViewId="0">
      <selection activeCell="F9" sqref="F9"/>
    </sheetView>
  </sheetViews>
  <sheetFormatPr defaultRowHeight="14.4" x14ac:dyDescent="0.3"/>
  <cols>
    <col min="2" max="2" width="37.6640625" customWidth="1"/>
    <col min="3" max="6" width="25.33203125" customWidth="1"/>
    <col min="7" max="8" width="15.6640625" customWidth="1"/>
  </cols>
  <sheetData>
    <row r="1" spans="2:8" ht="17.399999999999999" x14ac:dyDescent="0.3">
      <c r="B1" s="2"/>
      <c r="C1" s="2"/>
      <c r="D1" s="2"/>
      <c r="E1" s="2"/>
      <c r="F1" s="3"/>
      <c r="G1" s="3"/>
      <c r="H1" s="3"/>
    </row>
    <row r="2" spans="2:8" ht="15.75" customHeight="1" x14ac:dyDescent="0.3">
      <c r="B2" s="90" t="s">
        <v>29</v>
      </c>
      <c r="C2" s="90"/>
      <c r="D2" s="90"/>
      <c r="E2" s="90"/>
      <c r="F2" s="90"/>
      <c r="G2" s="90"/>
      <c r="H2" s="90"/>
    </row>
    <row r="3" spans="2:8" ht="17.399999999999999" x14ac:dyDescent="0.3">
      <c r="B3" s="2"/>
      <c r="C3" s="2"/>
      <c r="D3" s="2"/>
      <c r="E3" s="2"/>
      <c r="F3" s="3"/>
      <c r="G3" s="3"/>
      <c r="H3" s="3"/>
    </row>
    <row r="4" spans="2:8" ht="26.4" x14ac:dyDescent="0.3">
      <c r="B4" s="36" t="s">
        <v>6</v>
      </c>
      <c r="C4" s="36" t="s">
        <v>137</v>
      </c>
      <c r="D4" s="36" t="s">
        <v>33</v>
      </c>
      <c r="E4" s="36" t="s">
        <v>31</v>
      </c>
      <c r="F4" s="36" t="s">
        <v>138</v>
      </c>
      <c r="G4" s="36" t="s">
        <v>11</v>
      </c>
      <c r="H4" s="36" t="s">
        <v>32</v>
      </c>
    </row>
    <row r="5" spans="2:8" x14ac:dyDescent="0.3">
      <c r="B5" s="36">
        <v>1</v>
      </c>
      <c r="C5" s="36">
        <v>2</v>
      </c>
      <c r="D5" s="36">
        <v>3</v>
      </c>
      <c r="E5" s="36">
        <v>4</v>
      </c>
      <c r="F5" s="36">
        <v>5</v>
      </c>
      <c r="G5" s="36" t="s">
        <v>13</v>
      </c>
      <c r="H5" s="36" t="s">
        <v>14</v>
      </c>
    </row>
    <row r="6" spans="2:8" ht="15.75" customHeight="1" x14ac:dyDescent="0.3">
      <c r="B6" s="5" t="s">
        <v>26</v>
      </c>
      <c r="C6" s="44">
        <v>844779.69</v>
      </c>
      <c r="D6" s="44">
        <v>799124</v>
      </c>
      <c r="E6" s="44"/>
      <c r="F6" s="45">
        <v>946347.66</v>
      </c>
      <c r="G6" s="45">
        <f>F6/C6*100</f>
        <v>112.02301276916353</v>
      </c>
      <c r="H6" s="45">
        <f>F6/D6*100</f>
        <v>118.42313082825694</v>
      </c>
    </row>
    <row r="7" spans="2:8" ht="15.75" customHeight="1" x14ac:dyDescent="0.3">
      <c r="B7" s="5" t="s">
        <v>96</v>
      </c>
      <c r="C7" s="44">
        <v>844779.69</v>
      </c>
      <c r="D7" s="44">
        <v>799124</v>
      </c>
      <c r="E7" s="44"/>
      <c r="F7" s="45">
        <v>946347.66</v>
      </c>
      <c r="G7" s="45">
        <f t="shared" ref="G7:G8" si="0">F7/C7*100</f>
        <v>112.02301276916353</v>
      </c>
      <c r="H7" s="45">
        <f t="shared" ref="H7:H8" si="1">F7/D7*100</f>
        <v>118.42313082825694</v>
      </c>
    </row>
    <row r="8" spans="2:8" x14ac:dyDescent="0.3">
      <c r="B8" s="10" t="s">
        <v>97</v>
      </c>
      <c r="C8" s="44">
        <v>844779.69</v>
      </c>
      <c r="D8" s="44">
        <v>799124</v>
      </c>
      <c r="E8" s="44"/>
      <c r="F8" s="45">
        <v>946347.66</v>
      </c>
      <c r="G8" s="45">
        <f t="shared" si="0"/>
        <v>112.02301276916353</v>
      </c>
      <c r="H8" s="45">
        <f t="shared" si="1"/>
        <v>118.42313082825694</v>
      </c>
    </row>
  </sheetData>
  <mergeCells count="1">
    <mergeCell ref="B2:H2"/>
  </mergeCells>
  <pageMargins left="0.7" right="0.7" top="0.75" bottom="0.75" header="0.3" footer="0.3"/>
  <pageSetup paperSize="9" scale="7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I325"/>
  <sheetViews>
    <sheetView topLeftCell="A6" workbookViewId="0">
      <selection activeCell="H57" sqref="H57"/>
    </sheetView>
  </sheetViews>
  <sheetFormatPr defaultRowHeight="14.4" x14ac:dyDescent="0.3"/>
  <cols>
    <col min="2" max="2" width="7.44140625" bestFit="1" customWidth="1"/>
    <col min="3" max="3" width="8.44140625" bestFit="1" customWidth="1"/>
    <col min="4" max="4" width="23.44140625" customWidth="1"/>
    <col min="5" max="5" width="37.44140625" customWidth="1"/>
    <col min="6" max="8" width="25.33203125" customWidth="1"/>
    <col min="9" max="9" width="15.6640625" customWidth="1"/>
  </cols>
  <sheetData>
    <row r="1" spans="2:9" ht="17.399999999999999" x14ac:dyDescent="0.3">
      <c r="B1" s="2"/>
      <c r="C1" s="2"/>
      <c r="D1" s="2"/>
      <c r="E1" s="2"/>
      <c r="F1" s="2"/>
      <c r="G1" s="2"/>
      <c r="H1" s="2"/>
      <c r="I1" s="3"/>
    </row>
    <row r="2" spans="2:9" ht="18" customHeight="1" x14ac:dyDescent="0.3">
      <c r="B2" s="90" t="s">
        <v>8</v>
      </c>
      <c r="C2" s="127"/>
      <c r="D2" s="127"/>
      <c r="E2" s="127"/>
      <c r="F2" s="127"/>
      <c r="G2" s="127"/>
      <c r="H2" s="127"/>
      <c r="I2" s="127"/>
    </row>
    <row r="3" spans="2:9" ht="17.399999999999999" x14ac:dyDescent="0.3">
      <c r="B3" s="2"/>
      <c r="C3" s="2"/>
      <c r="D3" s="2"/>
      <c r="E3" s="2"/>
      <c r="F3" s="2"/>
      <c r="G3" s="2"/>
      <c r="H3" s="2"/>
      <c r="I3" s="3"/>
    </row>
    <row r="4" spans="2:9" ht="15.6" x14ac:dyDescent="0.3">
      <c r="B4" s="128" t="s">
        <v>49</v>
      </c>
      <c r="C4" s="128"/>
      <c r="D4" s="128"/>
      <c r="E4" s="128"/>
      <c r="F4" s="128"/>
      <c r="G4" s="128"/>
      <c r="H4" s="128"/>
      <c r="I4" s="128"/>
    </row>
    <row r="5" spans="2:9" ht="17.399999999999999" x14ac:dyDescent="0.3">
      <c r="B5" s="2"/>
      <c r="C5" s="2"/>
      <c r="D5" s="2"/>
      <c r="E5" s="2"/>
      <c r="F5" s="2"/>
      <c r="G5" s="2"/>
      <c r="H5" s="2"/>
      <c r="I5" s="3"/>
    </row>
    <row r="6" spans="2:9" ht="26.4" x14ac:dyDescent="0.3">
      <c r="B6" s="116" t="s">
        <v>6</v>
      </c>
      <c r="C6" s="117"/>
      <c r="D6" s="117"/>
      <c r="E6" s="118"/>
      <c r="F6" s="36" t="s">
        <v>33</v>
      </c>
      <c r="G6" s="36" t="s">
        <v>31</v>
      </c>
      <c r="H6" s="36" t="s">
        <v>139</v>
      </c>
      <c r="I6" s="36" t="s">
        <v>32</v>
      </c>
    </row>
    <row r="7" spans="2:9" s="26" customFormat="1" ht="15.75" customHeight="1" x14ac:dyDescent="0.2">
      <c r="B7" s="129">
        <v>1</v>
      </c>
      <c r="C7" s="130"/>
      <c r="D7" s="130"/>
      <c r="E7" s="131"/>
      <c r="F7" s="37">
        <v>2</v>
      </c>
      <c r="G7" s="37">
        <v>3</v>
      </c>
      <c r="H7" s="37">
        <v>4</v>
      </c>
      <c r="I7" s="37" t="s">
        <v>30</v>
      </c>
    </row>
    <row r="8" spans="2:9" s="39" customFormat="1" ht="30" customHeight="1" x14ac:dyDescent="0.3">
      <c r="B8" s="122">
        <v>18008</v>
      </c>
      <c r="C8" s="123"/>
      <c r="D8" s="124"/>
      <c r="E8" s="73" t="s">
        <v>106</v>
      </c>
      <c r="F8" s="40"/>
      <c r="G8" s="41"/>
      <c r="H8" s="70"/>
      <c r="I8" s="41"/>
    </row>
    <row r="9" spans="2:9" s="39" customFormat="1" ht="30" customHeight="1" x14ac:dyDescent="0.3">
      <c r="B9" s="122">
        <v>1</v>
      </c>
      <c r="C9" s="123"/>
      <c r="D9" s="124"/>
      <c r="E9" s="74" t="s">
        <v>107</v>
      </c>
      <c r="F9" s="40"/>
      <c r="G9" s="41"/>
      <c r="H9" s="70"/>
      <c r="I9" s="41"/>
    </row>
    <row r="10" spans="2:9" s="39" customFormat="1" ht="30" customHeight="1" x14ac:dyDescent="0.3">
      <c r="B10" s="126" t="s">
        <v>108</v>
      </c>
      <c r="C10" s="126"/>
      <c r="D10" s="126"/>
      <c r="E10" s="74" t="s">
        <v>109</v>
      </c>
      <c r="F10" s="40"/>
      <c r="G10" s="41"/>
      <c r="H10" s="70"/>
      <c r="I10" s="41"/>
    </row>
    <row r="11" spans="2:9" s="39" customFormat="1" ht="30" customHeight="1" x14ac:dyDescent="0.3">
      <c r="B11" s="122" t="s">
        <v>108</v>
      </c>
      <c r="C11" s="123"/>
      <c r="D11" s="124"/>
      <c r="E11" s="73" t="s">
        <v>110</v>
      </c>
      <c r="F11" s="40"/>
      <c r="G11" s="41"/>
      <c r="H11" s="70"/>
      <c r="I11" s="41"/>
    </row>
    <row r="12" spans="2:9" s="39" customFormat="1" ht="30" customHeight="1" x14ac:dyDescent="0.3">
      <c r="B12" s="122">
        <v>3</v>
      </c>
      <c r="C12" s="123"/>
      <c r="D12" s="124"/>
      <c r="E12" s="73" t="s">
        <v>3</v>
      </c>
      <c r="F12" s="85">
        <f>F13</f>
        <v>73263</v>
      </c>
      <c r="G12" s="41"/>
      <c r="H12" s="75">
        <v>85733.4</v>
      </c>
      <c r="I12" s="41"/>
    </row>
    <row r="13" spans="2:9" s="39" customFormat="1" ht="30" customHeight="1" x14ac:dyDescent="0.3">
      <c r="B13" s="122">
        <v>32</v>
      </c>
      <c r="C13" s="123"/>
      <c r="D13" s="124"/>
      <c r="E13" s="74" t="s">
        <v>10</v>
      </c>
      <c r="F13" s="85">
        <v>73263</v>
      </c>
      <c r="G13" s="41"/>
      <c r="H13" s="75">
        <v>85733.4</v>
      </c>
      <c r="I13" s="41"/>
    </row>
    <row r="14" spans="2:9" s="39" customFormat="1" ht="30" customHeight="1" x14ac:dyDescent="0.3">
      <c r="B14" s="125">
        <v>321</v>
      </c>
      <c r="C14" s="125"/>
      <c r="D14" s="125"/>
      <c r="E14" s="42" t="s">
        <v>20</v>
      </c>
      <c r="F14" s="84"/>
      <c r="G14" s="41"/>
      <c r="H14" s="70">
        <v>27810.19</v>
      </c>
      <c r="I14" s="41"/>
    </row>
    <row r="15" spans="2:9" s="39" customFormat="1" ht="30" customHeight="1" x14ac:dyDescent="0.3">
      <c r="B15" s="119">
        <v>3211</v>
      </c>
      <c r="C15" s="120"/>
      <c r="D15" s="121"/>
      <c r="E15" s="42" t="s">
        <v>21</v>
      </c>
      <c r="F15" s="40"/>
      <c r="G15" s="41"/>
      <c r="H15" s="70">
        <v>7813.45</v>
      </c>
      <c r="I15" s="41"/>
    </row>
    <row r="16" spans="2:9" s="39" customFormat="1" ht="30" customHeight="1" x14ac:dyDescent="0.3">
      <c r="B16" s="119">
        <v>3212</v>
      </c>
      <c r="C16" s="120"/>
      <c r="D16" s="121"/>
      <c r="E16" s="38" t="s">
        <v>111</v>
      </c>
      <c r="F16" s="40"/>
      <c r="G16" s="41"/>
      <c r="H16" s="70">
        <v>19686.34</v>
      </c>
      <c r="I16" s="41"/>
    </row>
    <row r="17" spans="2:9" s="39" customFormat="1" ht="30" customHeight="1" x14ac:dyDescent="0.3">
      <c r="B17" s="119">
        <v>3213</v>
      </c>
      <c r="C17" s="120"/>
      <c r="D17" s="121"/>
      <c r="E17" s="38" t="s">
        <v>112</v>
      </c>
      <c r="F17" s="40"/>
      <c r="G17" s="41"/>
      <c r="H17" s="70">
        <v>310.39999999999998</v>
      </c>
      <c r="I17" s="41"/>
    </row>
    <row r="18" spans="2:9" s="39" customFormat="1" ht="30" customHeight="1" x14ac:dyDescent="0.3">
      <c r="B18" s="122">
        <v>322</v>
      </c>
      <c r="C18" s="123"/>
      <c r="D18" s="124"/>
      <c r="E18" s="73" t="s">
        <v>71</v>
      </c>
      <c r="F18" s="78"/>
      <c r="G18" s="79"/>
      <c r="H18" s="75">
        <v>36922.370000000003</v>
      </c>
      <c r="I18" s="41"/>
    </row>
    <row r="19" spans="2:9" s="39" customFormat="1" ht="30" customHeight="1" x14ac:dyDescent="0.3">
      <c r="B19" s="125">
        <v>3221</v>
      </c>
      <c r="C19" s="125"/>
      <c r="D19" s="125"/>
      <c r="E19" s="42" t="s">
        <v>65</v>
      </c>
      <c r="F19" s="40"/>
      <c r="G19" s="41"/>
      <c r="H19" s="70">
        <v>6528.81</v>
      </c>
      <c r="I19" s="41"/>
    </row>
    <row r="20" spans="2:9" s="39" customFormat="1" ht="30" customHeight="1" x14ac:dyDescent="0.3">
      <c r="B20" s="125">
        <v>3222</v>
      </c>
      <c r="C20" s="125"/>
      <c r="D20" s="125"/>
      <c r="E20" s="42" t="s">
        <v>66</v>
      </c>
      <c r="F20" s="40"/>
      <c r="G20" s="41"/>
      <c r="H20" s="70">
        <v>821.05</v>
      </c>
      <c r="I20" s="41"/>
    </row>
    <row r="21" spans="2:9" s="39" customFormat="1" ht="30" customHeight="1" x14ac:dyDescent="0.3">
      <c r="B21" s="68">
        <v>3223</v>
      </c>
      <c r="C21" s="69"/>
      <c r="D21" s="38"/>
      <c r="E21" s="42" t="s">
        <v>103</v>
      </c>
      <c r="F21" s="40"/>
      <c r="G21" s="41"/>
      <c r="H21" s="70">
        <v>22602.53</v>
      </c>
      <c r="I21" s="41"/>
    </row>
    <row r="22" spans="2:9" s="39" customFormat="1" ht="30" customHeight="1" x14ac:dyDescent="0.3">
      <c r="B22" s="68">
        <v>3224</v>
      </c>
      <c r="C22" s="69"/>
      <c r="D22" s="38"/>
      <c r="E22" s="42" t="s">
        <v>113</v>
      </c>
      <c r="F22" s="40"/>
      <c r="G22" s="41"/>
      <c r="H22" s="70">
        <v>6512.45</v>
      </c>
      <c r="I22" s="41"/>
    </row>
    <row r="23" spans="2:9" s="39" customFormat="1" ht="30" customHeight="1" x14ac:dyDescent="0.3">
      <c r="B23" s="68">
        <v>3227</v>
      </c>
      <c r="C23" s="69"/>
      <c r="D23" s="38"/>
      <c r="E23" s="42" t="s">
        <v>114</v>
      </c>
      <c r="F23" s="40"/>
      <c r="G23" s="41"/>
      <c r="H23" s="70">
        <v>457.53</v>
      </c>
      <c r="I23" s="41"/>
    </row>
    <row r="24" spans="2:9" s="39" customFormat="1" ht="30" customHeight="1" x14ac:dyDescent="0.3">
      <c r="B24" s="71">
        <v>323</v>
      </c>
      <c r="C24" s="72"/>
      <c r="D24" s="73"/>
      <c r="E24" s="74" t="s">
        <v>72</v>
      </c>
      <c r="F24" s="78"/>
      <c r="G24" s="79"/>
      <c r="H24" s="75">
        <v>17030.2</v>
      </c>
      <c r="I24" s="41"/>
    </row>
    <row r="25" spans="2:9" s="39" customFormat="1" ht="30" customHeight="1" x14ac:dyDescent="0.3">
      <c r="B25" s="68">
        <v>3231</v>
      </c>
      <c r="C25" s="69"/>
      <c r="D25" s="38"/>
      <c r="E25" s="42" t="s">
        <v>115</v>
      </c>
      <c r="F25" s="40"/>
      <c r="G25" s="41"/>
      <c r="H25" s="70">
        <v>7148.87</v>
      </c>
      <c r="I25" s="41"/>
    </row>
    <row r="26" spans="2:9" s="39" customFormat="1" ht="30" customHeight="1" x14ac:dyDescent="0.3">
      <c r="B26" s="68">
        <v>3232</v>
      </c>
      <c r="C26" s="69"/>
      <c r="D26" s="38"/>
      <c r="E26" s="42" t="s">
        <v>74</v>
      </c>
      <c r="F26" s="40"/>
      <c r="G26" s="41"/>
      <c r="H26" s="70">
        <v>1024.53</v>
      </c>
      <c r="I26" s="41"/>
    </row>
    <row r="27" spans="2:9" s="39" customFormat="1" ht="30" customHeight="1" x14ac:dyDescent="0.3">
      <c r="B27" s="68">
        <v>3234</v>
      </c>
      <c r="C27" s="69"/>
      <c r="D27" s="38"/>
      <c r="E27" s="42" t="s">
        <v>76</v>
      </c>
      <c r="F27" s="40"/>
      <c r="G27" s="41"/>
      <c r="H27" s="70">
        <v>5795.67</v>
      </c>
      <c r="I27" s="41"/>
    </row>
    <row r="28" spans="2:9" s="39" customFormat="1" ht="30" customHeight="1" x14ac:dyDescent="0.3">
      <c r="B28" s="68">
        <v>3235</v>
      </c>
      <c r="C28" s="69"/>
      <c r="D28" s="38"/>
      <c r="E28" s="42" t="s">
        <v>77</v>
      </c>
      <c r="F28" s="40"/>
      <c r="G28" s="41"/>
      <c r="H28" s="70">
        <v>329.93</v>
      </c>
      <c r="I28" s="41"/>
    </row>
    <row r="29" spans="2:9" s="39" customFormat="1" ht="30" customHeight="1" x14ac:dyDescent="0.3">
      <c r="B29" s="68">
        <v>3236</v>
      </c>
      <c r="C29" s="69"/>
      <c r="D29" s="38"/>
      <c r="E29" s="42" t="s">
        <v>78</v>
      </c>
      <c r="F29" s="40"/>
      <c r="G29" s="41"/>
      <c r="H29" s="70">
        <v>159.27000000000001</v>
      </c>
      <c r="I29" s="41"/>
    </row>
    <row r="30" spans="2:9" s="39" customFormat="1" ht="30" customHeight="1" x14ac:dyDescent="0.3">
      <c r="B30" s="68">
        <v>3237</v>
      </c>
      <c r="C30" s="69"/>
      <c r="D30" s="38"/>
      <c r="E30" s="42" t="s">
        <v>79</v>
      </c>
      <c r="F30" s="40"/>
      <c r="G30" s="41"/>
      <c r="H30" s="70">
        <v>530.9</v>
      </c>
      <c r="I30" s="41"/>
    </row>
    <row r="31" spans="2:9" s="39" customFormat="1" ht="30" customHeight="1" x14ac:dyDescent="0.3">
      <c r="B31" s="68">
        <v>3238</v>
      </c>
      <c r="C31" s="69"/>
      <c r="D31" s="38"/>
      <c r="E31" s="42" t="s">
        <v>80</v>
      </c>
      <c r="F31" s="40"/>
      <c r="G31" s="41"/>
      <c r="H31" s="70">
        <v>2041.03</v>
      </c>
      <c r="I31" s="41"/>
    </row>
    <row r="32" spans="2:9" s="39" customFormat="1" ht="30" customHeight="1" x14ac:dyDescent="0.3">
      <c r="B32" s="71">
        <v>324</v>
      </c>
      <c r="C32" s="72"/>
      <c r="D32" s="73"/>
      <c r="E32" s="76" t="s">
        <v>116</v>
      </c>
      <c r="F32" s="78"/>
      <c r="G32" s="79"/>
      <c r="H32" s="75"/>
      <c r="I32" s="41"/>
    </row>
    <row r="33" spans="2:9" s="39" customFormat="1" ht="30" customHeight="1" x14ac:dyDescent="0.3">
      <c r="B33" s="68">
        <v>3241</v>
      </c>
      <c r="C33" s="69"/>
      <c r="D33" s="38"/>
      <c r="E33" s="77" t="s">
        <v>116</v>
      </c>
      <c r="F33" s="40"/>
      <c r="G33" s="41"/>
      <c r="H33" s="70"/>
      <c r="I33" s="41"/>
    </row>
    <row r="34" spans="2:9" s="39" customFormat="1" ht="30" customHeight="1" x14ac:dyDescent="0.3">
      <c r="B34" s="71">
        <v>329</v>
      </c>
      <c r="C34" s="72"/>
      <c r="D34" s="73"/>
      <c r="E34" s="74" t="s">
        <v>81</v>
      </c>
      <c r="F34" s="78"/>
      <c r="G34" s="79"/>
      <c r="H34" s="75">
        <v>3970.64</v>
      </c>
      <c r="I34" s="41"/>
    </row>
    <row r="35" spans="2:9" s="39" customFormat="1" ht="30" customHeight="1" x14ac:dyDescent="0.3">
      <c r="B35" s="71">
        <v>3291</v>
      </c>
      <c r="C35" s="72"/>
      <c r="D35" s="73"/>
      <c r="E35" s="74" t="s">
        <v>143</v>
      </c>
      <c r="F35" s="78"/>
      <c r="G35" s="79"/>
      <c r="H35" s="75">
        <v>1164</v>
      </c>
      <c r="I35" s="41"/>
    </row>
    <row r="36" spans="2:9" s="39" customFormat="1" ht="30" customHeight="1" x14ac:dyDescent="0.3">
      <c r="B36" s="68">
        <v>3292</v>
      </c>
      <c r="C36" s="69"/>
      <c r="D36" s="38"/>
      <c r="E36" s="42" t="s">
        <v>82</v>
      </c>
      <c r="F36" s="40"/>
      <c r="G36" s="41"/>
      <c r="H36" s="70">
        <v>1521.78</v>
      </c>
      <c r="I36" s="41"/>
    </row>
    <row r="37" spans="2:9" s="39" customFormat="1" ht="30" customHeight="1" x14ac:dyDescent="0.3">
      <c r="B37" s="68">
        <v>3293</v>
      </c>
      <c r="C37" s="69"/>
      <c r="D37" s="38"/>
      <c r="E37" s="42" t="s">
        <v>105</v>
      </c>
      <c r="F37" s="40"/>
      <c r="G37" s="41"/>
      <c r="H37" s="70">
        <v>156.78</v>
      </c>
      <c r="I37" s="41"/>
    </row>
    <row r="38" spans="2:9" s="39" customFormat="1" ht="30" customHeight="1" x14ac:dyDescent="0.3">
      <c r="B38" s="68">
        <v>3294</v>
      </c>
      <c r="C38" s="69"/>
      <c r="D38" s="38"/>
      <c r="E38" s="42" t="s">
        <v>83</v>
      </c>
      <c r="F38" s="40"/>
      <c r="G38" s="41"/>
      <c r="H38" s="70">
        <v>35</v>
      </c>
      <c r="I38" s="41"/>
    </row>
    <row r="39" spans="2:9" s="39" customFormat="1" ht="30" customHeight="1" x14ac:dyDescent="0.3">
      <c r="B39" s="68">
        <v>3295</v>
      </c>
      <c r="C39" s="69"/>
      <c r="D39" s="38"/>
      <c r="E39" s="42" t="s">
        <v>84</v>
      </c>
      <c r="F39" s="40"/>
      <c r="G39" s="41"/>
      <c r="H39" s="70">
        <v>0</v>
      </c>
      <c r="I39" s="41"/>
    </row>
    <row r="40" spans="2:9" s="39" customFormat="1" ht="30" customHeight="1" x14ac:dyDescent="0.3">
      <c r="B40" s="68">
        <v>3299</v>
      </c>
      <c r="C40" s="69"/>
      <c r="D40" s="38"/>
      <c r="E40" s="42" t="s">
        <v>81</v>
      </c>
      <c r="F40" s="40"/>
      <c r="G40" s="41"/>
      <c r="H40" s="70">
        <v>1093.08</v>
      </c>
      <c r="I40" s="41"/>
    </row>
    <row r="41" spans="2:9" s="39" customFormat="1" ht="30" customHeight="1" x14ac:dyDescent="0.3">
      <c r="B41" s="68">
        <v>343</v>
      </c>
      <c r="C41" s="69"/>
      <c r="D41" s="38"/>
      <c r="E41" s="42" t="s">
        <v>126</v>
      </c>
      <c r="F41" s="40"/>
      <c r="G41" s="41"/>
      <c r="H41" s="70"/>
      <c r="I41" s="41"/>
    </row>
    <row r="42" spans="2:9" s="39" customFormat="1" ht="30" customHeight="1" x14ac:dyDescent="0.3">
      <c r="B42" s="68">
        <v>3431</v>
      </c>
      <c r="C42" s="69"/>
      <c r="D42" s="38"/>
      <c r="E42" s="42" t="s">
        <v>87</v>
      </c>
      <c r="F42" s="40"/>
      <c r="G42" s="41"/>
      <c r="H42" s="70"/>
      <c r="I42" s="41"/>
    </row>
    <row r="43" spans="2:9" s="39" customFormat="1" ht="30" customHeight="1" x14ac:dyDescent="0.3">
      <c r="B43" s="68">
        <v>3433</v>
      </c>
      <c r="C43" s="69"/>
      <c r="D43" s="38"/>
      <c r="E43" s="42" t="s">
        <v>88</v>
      </c>
      <c r="F43" s="40"/>
      <c r="G43" s="41"/>
      <c r="H43" s="70"/>
      <c r="I43" s="41"/>
    </row>
    <row r="44" spans="2:9" s="39" customFormat="1" ht="30" customHeight="1" x14ac:dyDescent="0.3">
      <c r="B44" s="71">
        <v>4</v>
      </c>
      <c r="C44" s="72"/>
      <c r="D44" s="73"/>
      <c r="E44" s="74" t="s">
        <v>5</v>
      </c>
      <c r="F44" s="84">
        <f>F45</f>
        <v>6636</v>
      </c>
      <c r="G44" s="41"/>
      <c r="H44" s="75">
        <v>11108.7</v>
      </c>
      <c r="I44" s="41"/>
    </row>
    <row r="45" spans="2:9" s="39" customFormat="1" ht="30" customHeight="1" x14ac:dyDescent="0.3">
      <c r="B45" s="71">
        <v>42</v>
      </c>
      <c r="C45" s="72"/>
      <c r="D45" s="73"/>
      <c r="E45" s="76" t="s">
        <v>91</v>
      </c>
      <c r="F45" s="84">
        <v>6636</v>
      </c>
      <c r="G45" s="41"/>
      <c r="H45" s="75">
        <v>11108.7</v>
      </c>
      <c r="I45" s="41"/>
    </row>
    <row r="46" spans="2:9" s="39" customFormat="1" ht="30" customHeight="1" x14ac:dyDescent="0.3">
      <c r="B46" s="68">
        <v>422</v>
      </c>
      <c r="C46" s="69"/>
      <c r="D46" s="38"/>
      <c r="E46" s="42" t="s">
        <v>117</v>
      </c>
      <c r="F46" s="40"/>
      <c r="G46" s="41"/>
      <c r="H46" s="75">
        <f>H47+H48+H49</f>
        <v>11002.19</v>
      </c>
      <c r="I46" s="41"/>
    </row>
    <row r="47" spans="2:9" s="39" customFormat="1" ht="30" customHeight="1" x14ac:dyDescent="0.3">
      <c r="B47" s="68">
        <v>4221</v>
      </c>
      <c r="C47" s="69"/>
      <c r="D47" s="38"/>
      <c r="E47" s="42" t="s">
        <v>92</v>
      </c>
      <c r="F47" s="40"/>
      <c r="G47" s="41"/>
      <c r="H47" s="70">
        <v>5541.63</v>
      </c>
      <c r="I47" s="41"/>
    </row>
    <row r="48" spans="2:9" s="39" customFormat="1" ht="30" customHeight="1" x14ac:dyDescent="0.3">
      <c r="B48" s="68">
        <v>4223</v>
      </c>
      <c r="C48" s="69"/>
      <c r="D48" s="38"/>
      <c r="E48" s="42" t="s">
        <v>93</v>
      </c>
      <c r="F48" s="40"/>
      <c r="G48" s="41"/>
      <c r="H48" s="70">
        <v>4999.25</v>
      </c>
      <c r="I48" s="41"/>
    </row>
    <row r="49" spans="2:9" s="39" customFormat="1" ht="30" customHeight="1" x14ac:dyDescent="0.3">
      <c r="B49" s="68">
        <v>4227</v>
      </c>
      <c r="C49" s="69"/>
      <c r="D49" s="38"/>
      <c r="E49" s="42" t="s">
        <v>118</v>
      </c>
      <c r="F49" s="40"/>
      <c r="G49" s="41"/>
      <c r="H49" s="70">
        <v>461.31</v>
      </c>
      <c r="I49" s="41"/>
    </row>
    <row r="50" spans="2:9" s="39" customFormat="1" ht="30" customHeight="1" x14ac:dyDescent="0.3">
      <c r="B50" s="68">
        <v>424</v>
      </c>
      <c r="C50" s="69"/>
      <c r="D50" s="38"/>
      <c r="E50" s="77" t="s">
        <v>119</v>
      </c>
      <c r="F50" s="40"/>
      <c r="G50" s="41"/>
      <c r="H50" s="75">
        <v>106.51</v>
      </c>
      <c r="I50" s="41"/>
    </row>
    <row r="51" spans="2:9" s="39" customFormat="1" ht="30" customHeight="1" x14ac:dyDescent="0.3">
      <c r="B51" s="68">
        <v>4241</v>
      </c>
      <c r="C51" s="69"/>
      <c r="D51" s="38"/>
      <c r="E51" s="42" t="s">
        <v>95</v>
      </c>
      <c r="F51" s="40"/>
      <c r="G51" s="41"/>
      <c r="H51" s="70">
        <v>106.51</v>
      </c>
      <c r="I51" s="41"/>
    </row>
    <row r="52" spans="2:9" s="39" customFormat="1" ht="30" customHeight="1" x14ac:dyDescent="0.3">
      <c r="B52" s="71">
        <v>18008</v>
      </c>
      <c r="C52" s="72"/>
      <c r="D52" s="73"/>
      <c r="E52" s="74" t="s">
        <v>106</v>
      </c>
      <c r="F52" s="40"/>
      <c r="G52" s="41"/>
      <c r="H52" s="70"/>
      <c r="I52" s="41"/>
    </row>
    <row r="53" spans="2:9" s="39" customFormat="1" ht="30" customHeight="1" x14ac:dyDescent="0.3">
      <c r="B53" s="71">
        <v>3</v>
      </c>
      <c r="C53" s="72"/>
      <c r="D53" s="73"/>
      <c r="E53" s="74" t="s">
        <v>120</v>
      </c>
      <c r="F53" s="40"/>
      <c r="G53" s="41"/>
      <c r="H53" s="70"/>
      <c r="I53" s="41"/>
    </row>
    <row r="54" spans="2:9" s="39" customFormat="1" ht="30" customHeight="1" x14ac:dyDescent="0.3">
      <c r="B54" s="71" t="s">
        <v>121</v>
      </c>
      <c r="C54" s="72"/>
      <c r="D54" s="73"/>
      <c r="E54" s="76" t="s">
        <v>122</v>
      </c>
      <c r="F54" s="40"/>
      <c r="G54" s="41"/>
      <c r="H54" s="70"/>
      <c r="I54" s="41"/>
    </row>
    <row r="55" spans="2:9" s="39" customFormat="1" ht="30" customHeight="1" x14ac:dyDescent="0.3">
      <c r="B55" s="71" t="s">
        <v>124</v>
      </c>
      <c r="C55" s="72"/>
      <c r="D55" s="73"/>
      <c r="E55" s="74" t="s">
        <v>123</v>
      </c>
      <c r="F55" s="40"/>
      <c r="G55" s="41"/>
      <c r="H55" s="70"/>
      <c r="I55" s="41"/>
    </row>
    <row r="56" spans="2:9" s="39" customFormat="1" ht="30" customHeight="1" x14ac:dyDescent="0.3">
      <c r="B56" s="71">
        <v>3</v>
      </c>
      <c r="C56" s="72"/>
      <c r="D56" s="73"/>
      <c r="E56" s="74" t="s">
        <v>3</v>
      </c>
      <c r="F56" s="85">
        <f>F57</f>
        <v>2522</v>
      </c>
      <c r="G56" s="41"/>
      <c r="H56" s="75">
        <v>10524.24</v>
      </c>
      <c r="I56" s="41"/>
    </row>
    <row r="57" spans="2:9" s="39" customFormat="1" ht="30" customHeight="1" x14ac:dyDescent="0.3">
      <c r="B57" s="71">
        <v>32</v>
      </c>
      <c r="C57" s="72"/>
      <c r="D57" s="73"/>
      <c r="E57" s="74" t="s">
        <v>10</v>
      </c>
      <c r="F57" s="85">
        <v>2522</v>
      </c>
      <c r="G57" s="41"/>
      <c r="H57" s="75">
        <v>10041.42</v>
      </c>
      <c r="I57" s="41"/>
    </row>
    <row r="58" spans="2:9" s="39" customFormat="1" ht="30" customHeight="1" x14ac:dyDescent="0.3">
      <c r="B58" s="71">
        <v>321</v>
      </c>
      <c r="C58" s="69"/>
      <c r="D58" s="38"/>
      <c r="E58" s="42" t="s">
        <v>125</v>
      </c>
      <c r="F58" s="40"/>
      <c r="G58" s="41"/>
      <c r="H58" s="75">
        <f>H59</f>
        <v>0</v>
      </c>
      <c r="I58" s="41"/>
    </row>
    <row r="59" spans="2:9" s="39" customFormat="1" ht="30" customHeight="1" x14ac:dyDescent="0.3">
      <c r="B59" s="68">
        <v>3211</v>
      </c>
      <c r="C59" s="69"/>
      <c r="D59" s="38"/>
      <c r="E59" s="42" t="s">
        <v>21</v>
      </c>
      <c r="F59" s="40"/>
      <c r="G59" s="41"/>
      <c r="H59" s="70"/>
      <c r="I59" s="41"/>
    </row>
    <row r="60" spans="2:9" s="39" customFormat="1" ht="30" customHeight="1" x14ac:dyDescent="0.3">
      <c r="B60" s="71">
        <v>322</v>
      </c>
      <c r="C60" s="69"/>
      <c r="D60" s="38"/>
      <c r="E60" s="42" t="s">
        <v>71</v>
      </c>
      <c r="F60" s="40"/>
      <c r="G60" s="41"/>
      <c r="H60" s="75"/>
      <c r="I60" s="41"/>
    </row>
    <row r="61" spans="2:9" s="39" customFormat="1" ht="30" customHeight="1" x14ac:dyDescent="0.3">
      <c r="B61" s="68">
        <v>3227</v>
      </c>
      <c r="C61" s="69"/>
      <c r="D61" s="38"/>
      <c r="E61" s="42" t="s">
        <v>114</v>
      </c>
      <c r="F61" s="40"/>
      <c r="G61" s="41"/>
      <c r="H61" s="70"/>
      <c r="I61" s="41"/>
    </row>
    <row r="62" spans="2:9" s="39" customFormat="1" ht="30" customHeight="1" x14ac:dyDescent="0.3">
      <c r="B62" s="71">
        <v>323</v>
      </c>
      <c r="C62" s="72"/>
      <c r="D62" s="73"/>
      <c r="E62" s="74" t="s">
        <v>72</v>
      </c>
      <c r="F62" s="78"/>
      <c r="G62" s="79"/>
      <c r="H62" s="75">
        <v>8364.26</v>
      </c>
      <c r="I62" s="41"/>
    </row>
    <row r="63" spans="2:9" s="39" customFormat="1" ht="30" customHeight="1" x14ac:dyDescent="0.3">
      <c r="B63" s="68">
        <v>3237</v>
      </c>
      <c r="C63" s="69"/>
      <c r="D63" s="38"/>
      <c r="E63" s="42" t="s">
        <v>79</v>
      </c>
      <c r="F63" s="40"/>
      <c r="G63" s="41"/>
      <c r="H63" s="70">
        <v>8364.26</v>
      </c>
      <c r="I63" s="41"/>
    </row>
    <row r="64" spans="2:9" s="39" customFormat="1" ht="30" customHeight="1" x14ac:dyDescent="0.3">
      <c r="B64" s="68">
        <v>324</v>
      </c>
      <c r="C64" s="69"/>
      <c r="D64" s="38"/>
      <c r="E64" s="42" t="s">
        <v>116</v>
      </c>
      <c r="F64" s="40"/>
      <c r="G64" s="41"/>
      <c r="H64" s="70">
        <v>312.08</v>
      </c>
      <c r="I64" s="41"/>
    </row>
    <row r="65" spans="2:9" s="39" customFormat="1" ht="30" customHeight="1" x14ac:dyDescent="0.3">
      <c r="B65" s="68">
        <v>3241</v>
      </c>
      <c r="C65" s="69"/>
      <c r="D65" s="38"/>
      <c r="E65" s="42" t="s">
        <v>145</v>
      </c>
      <c r="F65" s="40"/>
      <c r="G65" s="41"/>
      <c r="H65" s="70">
        <v>312.08</v>
      </c>
      <c r="I65" s="41"/>
    </row>
    <row r="66" spans="2:9" s="39" customFormat="1" ht="30" customHeight="1" x14ac:dyDescent="0.3">
      <c r="B66" s="71">
        <v>329</v>
      </c>
      <c r="C66" s="72"/>
      <c r="D66" s="73"/>
      <c r="E66" s="74" t="s">
        <v>81</v>
      </c>
      <c r="F66" s="78"/>
      <c r="G66" s="79"/>
      <c r="H66" s="75">
        <v>1365.08</v>
      </c>
      <c r="I66" s="41"/>
    </row>
    <row r="67" spans="2:9" s="39" customFormat="1" ht="30" customHeight="1" x14ac:dyDescent="0.3">
      <c r="B67" s="68">
        <v>3292</v>
      </c>
      <c r="C67" s="69"/>
      <c r="D67" s="38"/>
      <c r="E67" s="42" t="s">
        <v>82</v>
      </c>
      <c r="F67" s="40"/>
      <c r="G67" s="41"/>
      <c r="H67" s="70">
        <v>1365.08</v>
      </c>
      <c r="I67" s="41"/>
    </row>
    <row r="68" spans="2:9" s="39" customFormat="1" ht="30" customHeight="1" x14ac:dyDescent="0.3">
      <c r="B68" s="68">
        <v>3293</v>
      </c>
      <c r="C68" s="69"/>
      <c r="D68" s="38"/>
      <c r="E68" s="42" t="s">
        <v>105</v>
      </c>
      <c r="F68" s="40"/>
      <c r="G68" s="41"/>
      <c r="H68" s="70">
        <v>0</v>
      </c>
      <c r="I68" s="41"/>
    </row>
    <row r="69" spans="2:9" s="39" customFormat="1" ht="30" customHeight="1" x14ac:dyDescent="0.3">
      <c r="B69" s="71">
        <v>34</v>
      </c>
      <c r="C69" s="72"/>
      <c r="D69" s="73"/>
      <c r="E69" s="74" t="s">
        <v>86</v>
      </c>
      <c r="F69" s="40"/>
      <c r="G69" s="41"/>
      <c r="H69" s="75">
        <v>482.82</v>
      </c>
      <c r="I69" s="41"/>
    </row>
    <row r="70" spans="2:9" s="39" customFormat="1" ht="30" customHeight="1" x14ac:dyDescent="0.3">
      <c r="B70" s="68">
        <v>343</v>
      </c>
      <c r="C70" s="69"/>
      <c r="D70" s="38"/>
      <c r="E70" s="42" t="s">
        <v>126</v>
      </c>
      <c r="F70" s="40"/>
      <c r="G70" s="41"/>
      <c r="H70" s="70">
        <v>482.82</v>
      </c>
      <c r="I70" s="41"/>
    </row>
    <row r="71" spans="2:9" s="39" customFormat="1" ht="30" customHeight="1" x14ac:dyDescent="0.3">
      <c r="B71" s="68">
        <v>3431</v>
      </c>
      <c r="C71" s="69"/>
      <c r="D71" s="38"/>
      <c r="E71" s="42" t="s">
        <v>87</v>
      </c>
      <c r="F71" s="40"/>
      <c r="G71" s="41"/>
      <c r="H71" s="70">
        <v>458.16</v>
      </c>
      <c r="I71" s="41"/>
    </row>
    <row r="72" spans="2:9" s="39" customFormat="1" ht="30" customHeight="1" x14ac:dyDescent="0.3">
      <c r="B72" s="68">
        <v>3433</v>
      </c>
      <c r="C72" s="69"/>
      <c r="D72" s="38"/>
      <c r="E72" s="42" t="s">
        <v>88</v>
      </c>
      <c r="F72" s="40"/>
      <c r="G72" s="41"/>
      <c r="H72" s="70">
        <v>24.66</v>
      </c>
      <c r="I72" s="41"/>
    </row>
    <row r="73" spans="2:9" s="39" customFormat="1" ht="30" customHeight="1" x14ac:dyDescent="0.3">
      <c r="B73" s="71">
        <v>18008</v>
      </c>
      <c r="C73" s="72"/>
      <c r="D73" s="73"/>
      <c r="E73" s="74" t="s">
        <v>106</v>
      </c>
      <c r="F73" s="40"/>
      <c r="G73" s="41"/>
      <c r="H73" s="70"/>
      <c r="I73" s="41"/>
    </row>
    <row r="74" spans="2:9" s="39" customFormat="1" ht="30" customHeight="1" x14ac:dyDescent="0.3">
      <c r="B74" s="71">
        <v>5</v>
      </c>
      <c r="C74" s="72"/>
      <c r="D74" s="73"/>
      <c r="E74" s="74" t="s">
        <v>129</v>
      </c>
      <c r="F74" s="40"/>
      <c r="G74" s="41"/>
      <c r="H74" s="70"/>
      <c r="I74" s="41"/>
    </row>
    <row r="75" spans="2:9" s="39" customFormat="1" ht="30" customHeight="1" x14ac:dyDescent="0.3">
      <c r="B75" s="71">
        <v>5</v>
      </c>
      <c r="C75" s="72"/>
      <c r="D75" s="73"/>
      <c r="E75" s="76" t="s">
        <v>127</v>
      </c>
      <c r="F75" s="40"/>
      <c r="G75" s="41"/>
      <c r="H75" s="70"/>
      <c r="I75" s="41"/>
    </row>
    <row r="76" spans="2:9" s="39" customFormat="1" ht="30" customHeight="1" x14ac:dyDescent="0.3">
      <c r="B76" s="71">
        <v>3</v>
      </c>
      <c r="C76" s="72"/>
      <c r="D76" s="73"/>
      <c r="E76" s="74" t="s">
        <v>3</v>
      </c>
      <c r="F76" s="84">
        <f>F77</f>
        <v>716703</v>
      </c>
      <c r="G76" s="41"/>
      <c r="H76" s="75">
        <v>838543.32</v>
      </c>
      <c r="I76" s="41"/>
    </row>
    <row r="77" spans="2:9" s="39" customFormat="1" ht="30" customHeight="1" x14ac:dyDescent="0.3">
      <c r="B77" s="71">
        <v>31</v>
      </c>
      <c r="C77" s="72"/>
      <c r="D77" s="73"/>
      <c r="E77" s="74" t="s">
        <v>4</v>
      </c>
      <c r="F77" s="84">
        <v>716703</v>
      </c>
      <c r="G77" s="41"/>
      <c r="H77" s="75">
        <v>836805.45</v>
      </c>
      <c r="I77" s="41"/>
    </row>
    <row r="78" spans="2:9" s="39" customFormat="1" ht="30" customHeight="1" x14ac:dyDescent="0.3">
      <c r="B78" s="68">
        <v>311</v>
      </c>
      <c r="C78" s="69"/>
      <c r="D78" s="38"/>
      <c r="E78" s="42" t="s">
        <v>128</v>
      </c>
      <c r="F78" s="40"/>
      <c r="G78" s="41"/>
      <c r="H78" s="70">
        <v>691981.41</v>
      </c>
      <c r="I78" s="41"/>
    </row>
    <row r="79" spans="2:9" s="39" customFormat="1" ht="30" customHeight="1" x14ac:dyDescent="0.3">
      <c r="B79" s="68">
        <v>3111</v>
      </c>
      <c r="C79" s="69"/>
      <c r="D79" s="38"/>
      <c r="E79" s="42" t="s">
        <v>19</v>
      </c>
      <c r="F79" s="40"/>
      <c r="G79" s="41"/>
      <c r="H79" s="70">
        <v>691981.41</v>
      </c>
      <c r="I79" s="41"/>
    </row>
    <row r="80" spans="2:9" s="39" customFormat="1" ht="30" customHeight="1" x14ac:dyDescent="0.3">
      <c r="B80" s="68">
        <v>312</v>
      </c>
      <c r="C80" s="69"/>
      <c r="D80" s="38"/>
      <c r="E80" s="42" t="s">
        <v>60</v>
      </c>
      <c r="F80" s="40"/>
      <c r="G80" s="41"/>
      <c r="H80" s="70">
        <v>31452.85</v>
      </c>
      <c r="I80" s="41"/>
    </row>
    <row r="81" spans="2:9" s="39" customFormat="1" ht="30" customHeight="1" x14ac:dyDescent="0.3">
      <c r="B81" s="68">
        <v>313</v>
      </c>
      <c r="C81" s="69"/>
      <c r="D81" s="38"/>
      <c r="E81" s="42" t="s">
        <v>62</v>
      </c>
      <c r="F81" s="40"/>
      <c r="G81" s="41"/>
      <c r="H81" s="70">
        <v>113371.19</v>
      </c>
      <c r="I81" s="41"/>
    </row>
    <row r="82" spans="2:9" s="39" customFormat="1" ht="30" customHeight="1" x14ac:dyDescent="0.3">
      <c r="B82" s="68">
        <v>3132</v>
      </c>
      <c r="C82" s="69"/>
      <c r="D82" s="38"/>
      <c r="E82" s="42" t="s">
        <v>61</v>
      </c>
      <c r="F82" s="40"/>
      <c r="G82" s="41"/>
      <c r="H82" s="70">
        <v>113371.19</v>
      </c>
      <c r="I82" s="41"/>
    </row>
    <row r="83" spans="2:9" s="39" customFormat="1" ht="30" customHeight="1" x14ac:dyDescent="0.3">
      <c r="B83" s="71">
        <v>32</v>
      </c>
      <c r="C83" s="72"/>
      <c r="D83" s="73"/>
      <c r="E83" s="74" t="s">
        <v>10</v>
      </c>
      <c r="F83" s="40"/>
      <c r="G83" s="41"/>
      <c r="H83" s="75">
        <v>964.43</v>
      </c>
      <c r="I83" s="41"/>
    </row>
    <row r="84" spans="2:9" s="39" customFormat="1" ht="30" customHeight="1" x14ac:dyDescent="0.3">
      <c r="B84" s="68">
        <v>3295</v>
      </c>
      <c r="C84" s="69"/>
      <c r="D84" s="38"/>
      <c r="E84" s="42" t="s">
        <v>84</v>
      </c>
      <c r="F84" s="40"/>
      <c r="G84" s="41"/>
      <c r="H84" s="70">
        <v>964.43</v>
      </c>
      <c r="I84" s="41"/>
    </row>
    <row r="85" spans="2:9" s="39" customFormat="1" ht="30" customHeight="1" x14ac:dyDescent="0.3">
      <c r="B85" s="71">
        <v>38</v>
      </c>
      <c r="C85" s="72"/>
      <c r="D85" s="73"/>
      <c r="E85" s="74" t="s">
        <v>89</v>
      </c>
      <c r="F85" s="78"/>
      <c r="G85" s="79"/>
      <c r="H85" s="75">
        <v>773.44</v>
      </c>
      <c r="I85" s="41"/>
    </row>
    <row r="86" spans="2:9" s="39" customFormat="1" ht="30" customHeight="1" x14ac:dyDescent="0.3">
      <c r="B86" s="68">
        <v>381</v>
      </c>
      <c r="C86" s="69"/>
      <c r="D86" s="38"/>
      <c r="E86" s="42" t="s">
        <v>130</v>
      </c>
      <c r="F86" s="40"/>
      <c r="G86" s="41"/>
      <c r="H86" s="70">
        <v>773.44</v>
      </c>
      <c r="I86" s="41"/>
    </row>
    <row r="87" spans="2:9" s="39" customFormat="1" ht="30" customHeight="1" x14ac:dyDescent="0.3">
      <c r="B87" s="68">
        <v>3812</v>
      </c>
      <c r="C87" s="69"/>
      <c r="D87" s="38"/>
      <c r="E87" s="80" t="s">
        <v>90</v>
      </c>
      <c r="F87" s="40"/>
      <c r="G87" s="41"/>
      <c r="H87" s="70">
        <v>773.44</v>
      </c>
      <c r="I87" s="41"/>
    </row>
    <row r="88" spans="2:9" s="39" customFormat="1" ht="30" customHeight="1" x14ac:dyDescent="0.3">
      <c r="B88" s="68">
        <v>424</v>
      </c>
      <c r="C88" s="69"/>
      <c r="D88" s="38"/>
      <c r="E88" s="80" t="s">
        <v>144</v>
      </c>
      <c r="F88" s="40"/>
      <c r="G88" s="41"/>
      <c r="H88" s="70">
        <v>438</v>
      </c>
      <c r="I88" s="41"/>
    </row>
    <row r="89" spans="2:9" s="39" customFormat="1" ht="30" customHeight="1" x14ac:dyDescent="0.3">
      <c r="B89" s="68">
        <v>4241</v>
      </c>
      <c r="C89" s="69"/>
      <c r="D89" s="38"/>
      <c r="E89" s="80" t="s">
        <v>95</v>
      </c>
      <c r="F89" s="40"/>
      <c r="G89" s="41"/>
      <c r="H89" s="70">
        <v>438</v>
      </c>
      <c r="I89" s="41"/>
    </row>
    <row r="90" spans="2:9" s="39" customFormat="1" ht="30" customHeight="1" x14ac:dyDescent="0.3">
      <c r="B90" s="71">
        <v>18008</v>
      </c>
      <c r="C90" s="72"/>
      <c r="D90" s="73"/>
      <c r="E90" s="81" t="s">
        <v>106</v>
      </c>
      <c r="F90" s="40"/>
      <c r="G90" s="41"/>
      <c r="H90" s="70"/>
      <c r="I90" s="41"/>
    </row>
    <row r="91" spans="2:9" s="39" customFormat="1" ht="30" customHeight="1" x14ac:dyDescent="0.3">
      <c r="B91" s="71">
        <v>3</v>
      </c>
      <c r="C91" s="72"/>
      <c r="D91" s="73"/>
      <c r="E91" s="81" t="s">
        <v>133</v>
      </c>
      <c r="F91" s="40"/>
      <c r="G91" s="41"/>
      <c r="H91" s="70">
        <v>8417.0400000000009</v>
      </c>
      <c r="I91" s="41"/>
    </row>
    <row r="92" spans="2:9" s="39" customFormat="1" ht="30" customHeight="1" x14ac:dyDescent="0.3">
      <c r="B92" s="71">
        <v>3</v>
      </c>
      <c r="C92" s="72"/>
      <c r="D92" s="73"/>
      <c r="E92" s="81" t="s">
        <v>134</v>
      </c>
      <c r="F92" s="40"/>
      <c r="G92" s="41"/>
      <c r="H92" s="75">
        <v>8417.0400000000009</v>
      </c>
      <c r="I92" s="41"/>
    </row>
    <row r="93" spans="2:9" s="39" customFormat="1" ht="30" customHeight="1" x14ac:dyDescent="0.3">
      <c r="B93" s="71">
        <v>32</v>
      </c>
      <c r="C93" s="72"/>
      <c r="D93" s="73"/>
      <c r="E93" s="81" t="s">
        <v>10</v>
      </c>
      <c r="F93" s="40"/>
      <c r="G93" s="41"/>
      <c r="H93" s="75">
        <v>8417.0400000000009</v>
      </c>
      <c r="I93" s="41"/>
    </row>
    <row r="94" spans="2:9" s="39" customFormat="1" ht="30" customHeight="1" x14ac:dyDescent="0.3">
      <c r="B94" s="71">
        <v>3211</v>
      </c>
      <c r="C94" s="72"/>
      <c r="D94" s="73"/>
      <c r="E94" s="81" t="s">
        <v>21</v>
      </c>
      <c r="F94" s="40"/>
      <c r="G94" s="41"/>
      <c r="H94" s="75">
        <v>1999.24</v>
      </c>
      <c r="I94" s="41"/>
    </row>
    <row r="95" spans="2:9" s="39" customFormat="1" ht="30" customHeight="1" x14ac:dyDescent="0.3">
      <c r="B95" s="68">
        <v>3224</v>
      </c>
      <c r="C95" s="69"/>
      <c r="D95" s="38"/>
      <c r="E95" s="80" t="s">
        <v>113</v>
      </c>
      <c r="F95" s="40"/>
      <c r="G95" s="41"/>
      <c r="H95" s="70">
        <v>6417.8</v>
      </c>
      <c r="I95" s="41"/>
    </row>
    <row r="96" spans="2:9" s="39" customFormat="1" ht="30" customHeight="1" x14ac:dyDescent="0.3">
      <c r="B96" s="86"/>
      <c r="C96" s="86"/>
      <c r="D96" s="86"/>
      <c r="E96" s="87"/>
      <c r="F96" s="88"/>
      <c r="G96" s="88"/>
      <c r="H96" s="89"/>
      <c r="I96" s="88"/>
    </row>
    <row r="97" spans="2:8" x14ac:dyDescent="0.3">
      <c r="B97" s="82"/>
      <c r="C97" s="82"/>
      <c r="D97" s="82"/>
      <c r="E97" s="82"/>
      <c r="F97" s="82"/>
      <c r="G97" s="82"/>
      <c r="H97" s="83"/>
    </row>
    <row r="98" spans="2:8" x14ac:dyDescent="0.3">
      <c r="B98" s="82"/>
      <c r="C98" s="82"/>
      <c r="D98" s="82"/>
      <c r="E98" s="82"/>
      <c r="F98" s="82"/>
      <c r="G98" s="82"/>
      <c r="H98" s="83"/>
    </row>
    <row r="99" spans="2:8" x14ac:dyDescent="0.3">
      <c r="H99" s="57"/>
    </row>
    <row r="100" spans="2:8" x14ac:dyDescent="0.3">
      <c r="H100" s="57"/>
    </row>
    <row r="101" spans="2:8" x14ac:dyDescent="0.3">
      <c r="H101" s="57"/>
    </row>
    <row r="102" spans="2:8" x14ac:dyDescent="0.3">
      <c r="H102" s="57"/>
    </row>
    <row r="103" spans="2:8" x14ac:dyDescent="0.3">
      <c r="H103" s="57"/>
    </row>
    <row r="104" spans="2:8" x14ac:dyDescent="0.3">
      <c r="H104" s="57"/>
    </row>
    <row r="105" spans="2:8" x14ac:dyDescent="0.3">
      <c r="H105" s="57"/>
    </row>
    <row r="106" spans="2:8" x14ac:dyDescent="0.3">
      <c r="H106" s="57"/>
    </row>
    <row r="107" spans="2:8" x14ac:dyDescent="0.3">
      <c r="H107" s="57"/>
    </row>
    <row r="108" spans="2:8" x14ac:dyDescent="0.3">
      <c r="H108" s="57"/>
    </row>
    <row r="109" spans="2:8" x14ac:dyDescent="0.3">
      <c r="H109" s="57"/>
    </row>
    <row r="110" spans="2:8" x14ac:dyDescent="0.3">
      <c r="H110" s="57"/>
    </row>
    <row r="111" spans="2:8" x14ac:dyDescent="0.3">
      <c r="H111" s="57"/>
    </row>
    <row r="112" spans="2:8" x14ac:dyDescent="0.3">
      <c r="H112" s="57"/>
    </row>
    <row r="113" spans="8:8" x14ac:dyDescent="0.3">
      <c r="H113" s="57"/>
    </row>
    <row r="114" spans="8:8" x14ac:dyDescent="0.3">
      <c r="H114" s="57"/>
    </row>
    <row r="115" spans="8:8" x14ac:dyDescent="0.3">
      <c r="H115" s="57"/>
    </row>
    <row r="116" spans="8:8" x14ac:dyDescent="0.3">
      <c r="H116" s="57"/>
    </row>
    <row r="117" spans="8:8" x14ac:dyDescent="0.3">
      <c r="H117" s="57"/>
    </row>
    <row r="118" spans="8:8" x14ac:dyDescent="0.3">
      <c r="H118" s="57"/>
    </row>
    <row r="119" spans="8:8" x14ac:dyDescent="0.3">
      <c r="H119" s="57"/>
    </row>
    <row r="120" spans="8:8" x14ac:dyDescent="0.3">
      <c r="H120" s="57"/>
    </row>
    <row r="121" spans="8:8" x14ac:dyDescent="0.3">
      <c r="H121" s="57"/>
    </row>
    <row r="122" spans="8:8" x14ac:dyDescent="0.3">
      <c r="H122" s="57"/>
    </row>
    <row r="123" spans="8:8" x14ac:dyDescent="0.3">
      <c r="H123" s="57"/>
    </row>
    <row r="124" spans="8:8" x14ac:dyDescent="0.3">
      <c r="H124" s="57"/>
    </row>
    <row r="125" spans="8:8" x14ac:dyDescent="0.3">
      <c r="H125" s="57"/>
    </row>
    <row r="126" spans="8:8" x14ac:dyDescent="0.3">
      <c r="H126" s="57"/>
    </row>
    <row r="127" spans="8:8" x14ac:dyDescent="0.3">
      <c r="H127" s="57"/>
    </row>
    <row r="128" spans="8:8" x14ac:dyDescent="0.3">
      <c r="H128" s="57"/>
    </row>
    <row r="129" spans="8:8" x14ac:dyDescent="0.3">
      <c r="H129" s="57"/>
    </row>
    <row r="130" spans="8:8" x14ac:dyDescent="0.3">
      <c r="H130" s="57"/>
    </row>
    <row r="131" spans="8:8" x14ac:dyDescent="0.3">
      <c r="H131" s="57"/>
    </row>
    <row r="132" spans="8:8" x14ac:dyDescent="0.3">
      <c r="H132" s="57"/>
    </row>
    <row r="133" spans="8:8" x14ac:dyDescent="0.3">
      <c r="H133" s="57"/>
    </row>
    <row r="134" spans="8:8" x14ac:dyDescent="0.3">
      <c r="H134" s="57"/>
    </row>
    <row r="135" spans="8:8" x14ac:dyDescent="0.3">
      <c r="H135" s="57"/>
    </row>
    <row r="136" spans="8:8" x14ac:dyDescent="0.3">
      <c r="H136" s="57"/>
    </row>
    <row r="137" spans="8:8" x14ac:dyDescent="0.3">
      <c r="H137" s="57"/>
    </row>
    <row r="138" spans="8:8" x14ac:dyDescent="0.3">
      <c r="H138" s="57"/>
    </row>
    <row r="139" spans="8:8" x14ac:dyDescent="0.3">
      <c r="H139" s="57"/>
    </row>
    <row r="140" spans="8:8" x14ac:dyDescent="0.3">
      <c r="H140" s="57"/>
    </row>
    <row r="141" spans="8:8" x14ac:dyDescent="0.3">
      <c r="H141" s="57"/>
    </row>
    <row r="142" spans="8:8" x14ac:dyDescent="0.3">
      <c r="H142" s="57"/>
    </row>
    <row r="143" spans="8:8" x14ac:dyDescent="0.3">
      <c r="H143" s="57"/>
    </row>
    <row r="144" spans="8:8" x14ac:dyDescent="0.3">
      <c r="H144" s="57"/>
    </row>
    <row r="145" spans="8:8" x14ac:dyDescent="0.3">
      <c r="H145" s="57"/>
    </row>
    <row r="146" spans="8:8" x14ac:dyDescent="0.3">
      <c r="H146" s="57"/>
    </row>
    <row r="147" spans="8:8" x14ac:dyDescent="0.3">
      <c r="H147" s="57"/>
    </row>
    <row r="148" spans="8:8" x14ac:dyDescent="0.3">
      <c r="H148" s="57"/>
    </row>
    <row r="149" spans="8:8" x14ac:dyDescent="0.3">
      <c r="H149" s="57"/>
    </row>
    <row r="150" spans="8:8" x14ac:dyDescent="0.3">
      <c r="H150" s="57"/>
    </row>
    <row r="151" spans="8:8" x14ac:dyDescent="0.3">
      <c r="H151" s="57"/>
    </row>
    <row r="152" spans="8:8" x14ac:dyDescent="0.3">
      <c r="H152" s="57"/>
    </row>
    <row r="153" spans="8:8" x14ac:dyDescent="0.3">
      <c r="H153" s="57"/>
    </row>
    <row r="154" spans="8:8" x14ac:dyDescent="0.3">
      <c r="H154" s="57"/>
    </row>
    <row r="155" spans="8:8" x14ac:dyDescent="0.3">
      <c r="H155" s="57"/>
    </row>
    <row r="156" spans="8:8" x14ac:dyDescent="0.3">
      <c r="H156" s="57"/>
    </row>
    <row r="157" spans="8:8" x14ac:dyDescent="0.3">
      <c r="H157" s="57"/>
    </row>
    <row r="158" spans="8:8" x14ac:dyDescent="0.3">
      <c r="H158" s="57"/>
    </row>
    <row r="159" spans="8:8" x14ac:dyDescent="0.3">
      <c r="H159" s="57"/>
    </row>
    <row r="160" spans="8:8" x14ac:dyDescent="0.3">
      <c r="H160" s="57"/>
    </row>
    <row r="161" spans="8:8" x14ac:dyDescent="0.3">
      <c r="H161" s="57"/>
    </row>
    <row r="162" spans="8:8" x14ac:dyDescent="0.3">
      <c r="H162" s="57"/>
    </row>
    <row r="163" spans="8:8" x14ac:dyDescent="0.3">
      <c r="H163" s="57"/>
    </row>
    <row r="164" spans="8:8" x14ac:dyDescent="0.3">
      <c r="H164" s="57"/>
    </row>
    <row r="165" spans="8:8" x14ac:dyDescent="0.3">
      <c r="H165" s="57"/>
    </row>
    <row r="166" spans="8:8" x14ac:dyDescent="0.3">
      <c r="H166" s="57"/>
    </row>
    <row r="167" spans="8:8" x14ac:dyDescent="0.3">
      <c r="H167" s="57"/>
    </row>
    <row r="168" spans="8:8" x14ac:dyDescent="0.3">
      <c r="H168" s="57"/>
    </row>
    <row r="169" spans="8:8" x14ac:dyDescent="0.3">
      <c r="H169" s="57"/>
    </row>
    <row r="170" spans="8:8" x14ac:dyDescent="0.3">
      <c r="H170" s="57"/>
    </row>
    <row r="171" spans="8:8" x14ac:dyDescent="0.3">
      <c r="H171" s="57"/>
    </row>
    <row r="172" spans="8:8" x14ac:dyDescent="0.3">
      <c r="H172" s="57"/>
    </row>
    <row r="173" spans="8:8" x14ac:dyDescent="0.3">
      <c r="H173" s="57"/>
    </row>
    <row r="174" spans="8:8" x14ac:dyDescent="0.3">
      <c r="H174" s="57"/>
    </row>
    <row r="175" spans="8:8" x14ac:dyDescent="0.3">
      <c r="H175" s="57"/>
    </row>
    <row r="176" spans="8:8" x14ac:dyDescent="0.3">
      <c r="H176" s="57"/>
    </row>
    <row r="177" spans="8:8" x14ac:dyDescent="0.3">
      <c r="H177" s="57"/>
    </row>
    <row r="178" spans="8:8" x14ac:dyDescent="0.3">
      <c r="H178" s="57"/>
    </row>
    <row r="179" spans="8:8" x14ac:dyDescent="0.3">
      <c r="H179" s="57"/>
    </row>
    <row r="180" spans="8:8" x14ac:dyDescent="0.3">
      <c r="H180" s="57"/>
    </row>
    <row r="181" spans="8:8" x14ac:dyDescent="0.3">
      <c r="H181" s="57"/>
    </row>
    <row r="182" spans="8:8" x14ac:dyDescent="0.3">
      <c r="H182" s="57"/>
    </row>
    <row r="183" spans="8:8" x14ac:dyDescent="0.3">
      <c r="H183" s="57"/>
    </row>
    <row r="184" spans="8:8" x14ac:dyDescent="0.3">
      <c r="H184" s="57"/>
    </row>
    <row r="185" spans="8:8" x14ac:dyDescent="0.3">
      <c r="H185" s="57"/>
    </row>
    <row r="186" spans="8:8" x14ac:dyDescent="0.3">
      <c r="H186" s="57"/>
    </row>
    <row r="187" spans="8:8" x14ac:dyDescent="0.3">
      <c r="H187" s="57"/>
    </row>
    <row r="188" spans="8:8" x14ac:dyDescent="0.3">
      <c r="H188" s="57"/>
    </row>
    <row r="189" spans="8:8" x14ac:dyDescent="0.3">
      <c r="H189" s="57"/>
    </row>
    <row r="190" spans="8:8" x14ac:dyDescent="0.3">
      <c r="H190" s="57"/>
    </row>
    <row r="191" spans="8:8" x14ac:dyDescent="0.3">
      <c r="H191" s="57"/>
    </row>
    <row r="192" spans="8:8" x14ac:dyDescent="0.3">
      <c r="H192" s="57"/>
    </row>
    <row r="193" spans="8:8" x14ac:dyDescent="0.3">
      <c r="H193" s="57"/>
    </row>
    <row r="194" spans="8:8" x14ac:dyDescent="0.3">
      <c r="H194" s="57"/>
    </row>
    <row r="195" spans="8:8" x14ac:dyDescent="0.3">
      <c r="H195" s="57"/>
    </row>
    <row r="196" spans="8:8" x14ac:dyDescent="0.3">
      <c r="H196" s="57"/>
    </row>
    <row r="197" spans="8:8" x14ac:dyDescent="0.3">
      <c r="H197" s="57"/>
    </row>
    <row r="198" spans="8:8" x14ac:dyDescent="0.3">
      <c r="H198" s="57"/>
    </row>
    <row r="199" spans="8:8" x14ac:dyDescent="0.3">
      <c r="H199" s="57"/>
    </row>
    <row r="200" spans="8:8" x14ac:dyDescent="0.3">
      <c r="H200" s="57"/>
    </row>
    <row r="201" spans="8:8" x14ac:dyDescent="0.3">
      <c r="H201" s="57"/>
    </row>
    <row r="202" spans="8:8" x14ac:dyDescent="0.3">
      <c r="H202" s="57"/>
    </row>
    <row r="203" spans="8:8" x14ac:dyDescent="0.3">
      <c r="H203" s="57"/>
    </row>
    <row r="204" spans="8:8" x14ac:dyDescent="0.3">
      <c r="H204" s="57"/>
    </row>
    <row r="205" spans="8:8" x14ac:dyDescent="0.3">
      <c r="H205" s="57"/>
    </row>
    <row r="206" spans="8:8" x14ac:dyDescent="0.3">
      <c r="H206" s="57"/>
    </row>
    <row r="207" spans="8:8" x14ac:dyDescent="0.3">
      <c r="H207" s="57"/>
    </row>
    <row r="208" spans="8:8" x14ac:dyDescent="0.3">
      <c r="H208" s="57"/>
    </row>
    <row r="209" spans="8:8" x14ac:dyDescent="0.3">
      <c r="H209" s="57"/>
    </row>
    <row r="210" spans="8:8" x14ac:dyDescent="0.3">
      <c r="H210" s="57"/>
    </row>
    <row r="211" spans="8:8" x14ac:dyDescent="0.3">
      <c r="H211" s="57"/>
    </row>
    <row r="212" spans="8:8" x14ac:dyDescent="0.3">
      <c r="H212" s="57"/>
    </row>
    <row r="213" spans="8:8" x14ac:dyDescent="0.3">
      <c r="H213" s="57"/>
    </row>
    <row r="214" spans="8:8" x14ac:dyDescent="0.3">
      <c r="H214" s="57"/>
    </row>
    <row r="215" spans="8:8" x14ac:dyDescent="0.3">
      <c r="H215" s="57"/>
    </row>
    <row r="216" spans="8:8" x14ac:dyDescent="0.3">
      <c r="H216" s="57"/>
    </row>
    <row r="217" spans="8:8" x14ac:dyDescent="0.3">
      <c r="H217" s="57"/>
    </row>
    <row r="218" spans="8:8" x14ac:dyDescent="0.3">
      <c r="H218" s="57"/>
    </row>
    <row r="219" spans="8:8" x14ac:dyDescent="0.3">
      <c r="H219" s="57"/>
    </row>
    <row r="220" spans="8:8" x14ac:dyDescent="0.3">
      <c r="H220" s="57"/>
    </row>
    <row r="221" spans="8:8" x14ac:dyDescent="0.3">
      <c r="H221" s="57"/>
    </row>
    <row r="222" spans="8:8" x14ac:dyDescent="0.3">
      <c r="H222" s="57"/>
    </row>
    <row r="223" spans="8:8" x14ac:dyDescent="0.3">
      <c r="H223" s="57"/>
    </row>
    <row r="224" spans="8:8" x14ac:dyDescent="0.3">
      <c r="H224" s="57"/>
    </row>
    <row r="225" spans="8:8" x14ac:dyDescent="0.3">
      <c r="H225" s="57"/>
    </row>
    <row r="226" spans="8:8" x14ac:dyDescent="0.3">
      <c r="H226" s="57"/>
    </row>
    <row r="227" spans="8:8" x14ac:dyDescent="0.3">
      <c r="H227" s="57"/>
    </row>
    <row r="228" spans="8:8" x14ac:dyDescent="0.3">
      <c r="H228" s="57"/>
    </row>
    <row r="229" spans="8:8" x14ac:dyDescent="0.3">
      <c r="H229" s="57"/>
    </row>
    <row r="230" spans="8:8" x14ac:dyDescent="0.3">
      <c r="H230" s="57"/>
    </row>
    <row r="231" spans="8:8" x14ac:dyDescent="0.3">
      <c r="H231" s="57"/>
    </row>
    <row r="232" spans="8:8" x14ac:dyDescent="0.3">
      <c r="H232" s="57"/>
    </row>
    <row r="233" spans="8:8" x14ac:dyDescent="0.3">
      <c r="H233" s="57"/>
    </row>
    <row r="234" spans="8:8" x14ac:dyDescent="0.3">
      <c r="H234" s="57"/>
    </row>
    <row r="235" spans="8:8" x14ac:dyDescent="0.3">
      <c r="H235" s="57"/>
    </row>
    <row r="236" spans="8:8" x14ac:dyDescent="0.3">
      <c r="H236" s="57"/>
    </row>
    <row r="237" spans="8:8" x14ac:dyDescent="0.3">
      <c r="H237" s="57"/>
    </row>
    <row r="238" spans="8:8" x14ac:dyDescent="0.3">
      <c r="H238" s="57"/>
    </row>
    <row r="239" spans="8:8" x14ac:dyDescent="0.3">
      <c r="H239" s="57"/>
    </row>
    <row r="240" spans="8:8" x14ac:dyDescent="0.3">
      <c r="H240" s="57"/>
    </row>
    <row r="241" spans="8:8" x14ac:dyDescent="0.3">
      <c r="H241" s="57"/>
    </row>
    <row r="242" spans="8:8" x14ac:dyDescent="0.3">
      <c r="H242" s="57"/>
    </row>
    <row r="243" spans="8:8" x14ac:dyDescent="0.3">
      <c r="H243" s="57"/>
    </row>
    <row r="244" spans="8:8" x14ac:dyDescent="0.3">
      <c r="H244" s="57"/>
    </row>
    <row r="245" spans="8:8" x14ac:dyDescent="0.3">
      <c r="H245" s="57"/>
    </row>
    <row r="246" spans="8:8" x14ac:dyDescent="0.3">
      <c r="H246" s="57"/>
    </row>
    <row r="247" spans="8:8" x14ac:dyDescent="0.3">
      <c r="H247" s="57"/>
    </row>
    <row r="248" spans="8:8" x14ac:dyDescent="0.3">
      <c r="H248" s="57"/>
    </row>
    <row r="249" spans="8:8" x14ac:dyDescent="0.3">
      <c r="H249" s="57"/>
    </row>
    <row r="250" spans="8:8" x14ac:dyDescent="0.3">
      <c r="H250" s="57"/>
    </row>
    <row r="251" spans="8:8" x14ac:dyDescent="0.3">
      <c r="H251" s="57"/>
    </row>
    <row r="252" spans="8:8" x14ac:dyDescent="0.3">
      <c r="H252" s="57"/>
    </row>
    <row r="253" spans="8:8" x14ac:dyDescent="0.3">
      <c r="H253" s="57"/>
    </row>
    <row r="254" spans="8:8" x14ac:dyDescent="0.3">
      <c r="H254" s="57"/>
    </row>
    <row r="255" spans="8:8" x14ac:dyDescent="0.3">
      <c r="H255" s="57"/>
    </row>
    <row r="256" spans="8:8" x14ac:dyDescent="0.3">
      <c r="H256" s="57"/>
    </row>
    <row r="257" spans="8:8" x14ac:dyDescent="0.3">
      <c r="H257" s="57"/>
    </row>
    <row r="258" spans="8:8" x14ac:dyDescent="0.3">
      <c r="H258" s="57"/>
    </row>
    <row r="259" spans="8:8" x14ac:dyDescent="0.3">
      <c r="H259" s="57"/>
    </row>
    <row r="260" spans="8:8" x14ac:dyDescent="0.3">
      <c r="H260" s="57"/>
    </row>
    <row r="261" spans="8:8" x14ac:dyDescent="0.3">
      <c r="H261" s="57"/>
    </row>
    <row r="262" spans="8:8" x14ac:dyDescent="0.3">
      <c r="H262" s="57"/>
    </row>
    <row r="263" spans="8:8" x14ac:dyDescent="0.3">
      <c r="H263" s="57"/>
    </row>
    <row r="264" spans="8:8" x14ac:dyDescent="0.3">
      <c r="H264" s="57"/>
    </row>
    <row r="265" spans="8:8" x14ac:dyDescent="0.3">
      <c r="H265" s="57"/>
    </row>
    <row r="266" spans="8:8" x14ac:dyDescent="0.3">
      <c r="H266" s="57"/>
    </row>
    <row r="267" spans="8:8" x14ac:dyDescent="0.3">
      <c r="H267" s="57"/>
    </row>
    <row r="268" spans="8:8" x14ac:dyDescent="0.3">
      <c r="H268" s="57"/>
    </row>
    <row r="269" spans="8:8" x14ac:dyDescent="0.3">
      <c r="H269" s="57"/>
    </row>
    <row r="270" spans="8:8" x14ac:dyDescent="0.3">
      <c r="H270" s="57"/>
    </row>
    <row r="271" spans="8:8" x14ac:dyDescent="0.3">
      <c r="H271" s="57"/>
    </row>
    <row r="272" spans="8:8" x14ac:dyDescent="0.3">
      <c r="H272" s="57"/>
    </row>
    <row r="273" spans="8:8" x14ac:dyDescent="0.3">
      <c r="H273" s="57"/>
    </row>
    <row r="274" spans="8:8" x14ac:dyDescent="0.3">
      <c r="H274" s="57"/>
    </row>
    <row r="275" spans="8:8" x14ac:dyDescent="0.3">
      <c r="H275" s="57"/>
    </row>
    <row r="276" spans="8:8" x14ac:dyDescent="0.3">
      <c r="H276" s="57"/>
    </row>
    <row r="277" spans="8:8" x14ac:dyDescent="0.3">
      <c r="H277" s="57"/>
    </row>
    <row r="278" spans="8:8" x14ac:dyDescent="0.3">
      <c r="H278" s="57"/>
    </row>
    <row r="279" spans="8:8" x14ac:dyDescent="0.3">
      <c r="H279" s="57"/>
    </row>
    <row r="280" spans="8:8" x14ac:dyDescent="0.3">
      <c r="H280" s="57"/>
    </row>
    <row r="281" spans="8:8" x14ac:dyDescent="0.3">
      <c r="H281" s="57"/>
    </row>
    <row r="282" spans="8:8" x14ac:dyDescent="0.3">
      <c r="H282" s="57"/>
    </row>
    <row r="283" spans="8:8" x14ac:dyDescent="0.3">
      <c r="H283" s="57"/>
    </row>
    <row r="284" spans="8:8" x14ac:dyDescent="0.3">
      <c r="H284" s="57"/>
    </row>
    <row r="285" spans="8:8" x14ac:dyDescent="0.3">
      <c r="H285" s="57"/>
    </row>
    <row r="286" spans="8:8" x14ac:dyDescent="0.3">
      <c r="H286" s="57"/>
    </row>
    <row r="287" spans="8:8" x14ac:dyDescent="0.3">
      <c r="H287" s="57"/>
    </row>
    <row r="288" spans="8:8" x14ac:dyDescent="0.3">
      <c r="H288" s="57"/>
    </row>
    <row r="289" spans="8:8" x14ac:dyDescent="0.3">
      <c r="H289" s="57"/>
    </row>
    <row r="290" spans="8:8" x14ac:dyDescent="0.3">
      <c r="H290" s="57"/>
    </row>
    <row r="291" spans="8:8" x14ac:dyDescent="0.3">
      <c r="H291" s="57"/>
    </row>
    <row r="292" spans="8:8" x14ac:dyDescent="0.3">
      <c r="H292" s="57"/>
    </row>
    <row r="293" spans="8:8" x14ac:dyDescent="0.3">
      <c r="H293" s="57"/>
    </row>
    <row r="294" spans="8:8" x14ac:dyDescent="0.3">
      <c r="H294" s="57"/>
    </row>
    <row r="295" spans="8:8" x14ac:dyDescent="0.3">
      <c r="H295" s="57"/>
    </row>
    <row r="296" spans="8:8" x14ac:dyDescent="0.3">
      <c r="H296" s="57"/>
    </row>
    <row r="297" spans="8:8" x14ac:dyDescent="0.3">
      <c r="H297" s="57"/>
    </row>
    <row r="298" spans="8:8" x14ac:dyDescent="0.3">
      <c r="H298" s="57"/>
    </row>
    <row r="299" spans="8:8" x14ac:dyDescent="0.3">
      <c r="H299" s="57"/>
    </row>
    <row r="300" spans="8:8" x14ac:dyDescent="0.3">
      <c r="H300" s="57"/>
    </row>
    <row r="301" spans="8:8" x14ac:dyDescent="0.3">
      <c r="H301" s="57"/>
    </row>
    <row r="302" spans="8:8" x14ac:dyDescent="0.3">
      <c r="H302" s="57"/>
    </row>
    <row r="303" spans="8:8" x14ac:dyDescent="0.3">
      <c r="H303" s="57"/>
    </row>
    <row r="304" spans="8:8" x14ac:dyDescent="0.3">
      <c r="H304" s="57"/>
    </row>
    <row r="305" spans="8:8" x14ac:dyDescent="0.3">
      <c r="H305" s="57"/>
    </row>
    <row r="306" spans="8:8" x14ac:dyDescent="0.3">
      <c r="H306" s="57"/>
    </row>
    <row r="307" spans="8:8" x14ac:dyDescent="0.3">
      <c r="H307" s="57"/>
    </row>
    <row r="308" spans="8:8" x14ac:dyDescent="0.3">
      <c r="H308" s="57"/>
    </row>
    <row r="309" spans="8:8" x14ac:dyDescent="0.3">
      <c r="H309" s="57"/>
    </row>
    <row r="310" spans="8:8" x14ac:dyDescent="0.3">
      <c r="H310" s="57"/>
    </row>
    <row r="311" spans="8:8" x14ac:dyDescent="0.3">
      <c r="H311" s="57"/>
    </row>
    <row r="312" spans="8:8" x14ac:dyDescent="0.3">
      <c r="H312" s="57"/>
    </row>
    <row r="313" spans="8:8" x14ac:dyDescent="0.3">
      <c r="H313" s="57"/>
    </row>
    <row r="314" spans="8:8" x14ac:dyDescent="0.3">
      <c r="H314" s="57"/>
    </row>
    <row r="315" spans="8:8" x14ac:dyDescent="0.3">
      <c r="H315" s="57"/>
    </row>
    <row r="316" spans="8:8" x14ac:dyDescent="0.3">
      <c r="H316" s="57"/>
    </row>
    <row r="317" spans="8:8" x14ac:dyDescent="0.3">
      <c r="H317" s="57"/>
    </row>
    <row r="318" spans="8:8" x14ac:dyDescent="0.3">
      <c r="H318" s="57"/>
    </row>
    <row r="319" spans="8:8" x14ac:dyDescent="0.3">
      <c r="H319" s="57"/>
    </row>
    <row r="320" spans="8:8" x14ac:dyDescent="0.3">
      <c r="H320" s="57"/>
    </row>
    <row r="321" spans="8:8" x14ac:dyDescent="0.3">
      <c r="H321" s="57"/>
    </row>
    <row r="322" spans="8:8" x14ac:dyDescent="0.3">
      <c r="H322" s="57"/>
    </row>
    <row r="323" spans="8:8" x14ac:dyDescent="0.3">
      <c r="H323" s="57"/>
    </row>
    <row r="324" spans="8:8" x14ac:dyDescent="0.3">
      <c r="H324" s="57"/>
    </row>
    <row r="325" spans="8:8" x14ac:dyDescent="0.3">
      <c r="H325" s="57"/>
    </row>
  </sheetData>
  <mergeCells count="17">
    <mergeCell ref="B2:I2"/>
    <mergeCell ref="B11:D11"/>
    <mergeCell ref="B13:D13"/>
    <mergeCell ref="B4:I4"/>
    <mergeCell ref="B6:E6"/>
    <mergeCell ref="B7:E7"/>
    <mergeCell ref="B8:D8"/>
    <mergeCell ref="B15:D15"/>
    <mergeCell ref="B9:D9"/>
    <mergeCell ref="B10:D10"/>
    <mergeCell ref="B12:D12"/>
    <mergeCell ref="B14:D14"/>
    <mergeCell ref="B16:D16"/>
    <mergeCell ref="B17:D17"/>
    <mergeCell ref="B18:D18"/>
    <mergeCell ref="B19:D19"/>
    <mergeCell ref="B20:D20"/>
  </mergeCells>
  <pageMargins left="0.7" right="0.7" top="0.75" bottom="0.75" header="0.3" footer="0.3"/>
  <pageSetup paperSize="9" scale="74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D00421-F209-414A-8E72-100C195A4428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89FE4F-41F5-42CE-80A7-BE6C391BE93B}">
  <dimension ref="A1"/>
  <sheetViews>
    <sheetView topLeftCell="A31" workbookViewId="0"/>
  </sheetViews>
  <sheetFormatPr defaultRowHeight="14.4" x14ac:dyDescent="0.3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F8D976-2279-4A30-95FF-8A6AD72734C5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SAŽETAK</vt:lpstr>
      <vt:lpstr> Račun prihoda i rashoda</vt:lpstr>
      <vt:lpstr>Rashodi i prihodi prema izvoru</vt:lpstr>
      <vt:lpstr>Rashodi prema funkcijskoj k </vt:lpstr>
      <vt:lpstr>Programska klasifikacija</vt:lpstr>
      <vt:lpstr>Sheet3</vt:lpstr>
      <vt:lpstr>Sheet2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Branka Rajković</cp:lastModifiedBy>
  <cp:lastPrinted>2024-04-19T10:11:52Z</cp:lastPrinted>
  <dcterms:created xsi:type="dcterms:W3CDTF">2022-08-12T12:51:27Z</dcterms:created>
  <dcterms:modified xsi:type="dcterms:W3CDTF">2024-04-23T09:03:23Z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- Tablica za izradu financijskog plana PK JLP(R)S.xlsx</vt:lpwstr>
  </property>
</Properties>
</file>